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'дод.5'!$D:$E,'дод.5'!$4:$9</definedName>
    <definedName name="_xlnm.Print_Area" localSheetId="0">'дод.5'!$D$1:$BG$62</definedName>
  </definedNames>
  <calcPr fullCalcOnLoad="1"/>
</workbook>
</file>

<file path=xl/sharedStrings.xml><?xml version="1.0" encoding="utf-8"?>
<sst xmlns="http://schemas.openxmlformats.org/spreadsheetml/2006/main" count="198" uniqueCount="169">
  <si>
    <t>-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</si>
  <si>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</si>
  <si>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</si>
  <si>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</si>
  <si>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</si>
  <si>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</si>
  <si>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</si>
  <si>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</si>
  <si>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</si>
  <si>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</si>
  <si>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</si>
  <si>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м. Рiвне</t>
  </si>
  <si>
    <t>м. Дубно</t>
  </si>
  <si>
    <t>м. Острог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</si>
  <si>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</si>
  <si>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</si>
  <si>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</si>
  <si>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</si>
  <si>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</si>
  <si>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</si>
  <si>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</si>
  <si>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</si>
  <si>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</si>
  <si>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</si>
  <si>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</si>
  <si>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</si>
  <si>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</si>
  <si>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</si>
  <si>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</si>
  <si>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</si>
  <si>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 по бюджетах  міст обласного значення</t>
  </si>
  <si>
    <t xml:space="preserve">Разом по бюджетах районів </t>
  </si>
  <si>
    <t>Обласний бюджет</t>
  </si>
  <si>
    <t>Всього по бюджету області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</si>
  <si>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</si>
  <si>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</si>
  <si>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</si>
  <si>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</si>
  <si>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</si>
  <si>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</si>
  <si>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</si>
  <si>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</si>
  <si>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</si>
  <si>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</si>
  <si>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</si>
  <si>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</si>
  <si>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</si>
  <si>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</si>
  <si>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</si>
  <si>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</si>
  <si>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грн.</t>
  </si>
  <si>
    <t>Разом</t>
  </si>
  <si>
    <t>17501000000</t>
  </si>
  <si>
    <t>17502000000</t>
  </si>
  <si>
    <t>17503000000</t>
  </si>
  <si>
    <t>17504000000</t>
  </si>
  <si>
    <t>17505000000</t>
  </si>
  <si>
    <t>Разом по бюджетах об'єднаних громад</t>
  </si>
  <si>
    <t>Разом по бюджетах районів, міст обласного значення і об'єднаних громад</t>
  </si>
  <si>
    <t>отг Бабинська  (Гощанський район)</t>
  </si>
  <si>
    <t>отг Бугринська  (Гощанський район)</t>
  </si>
  <si>
    <t>отг Клесівська  (Сарненський район)</t>
  </si>
  <si>
    <t>отг Миляцька  (Дубровицький район)</t>
  </si>
  <si>
    <t>отг Підлозцівська  (Млинівський район)</t>
  </si>
  <si>
    <t>17506000000</t>
  </si>
  <si>
    <t>отг Радивилівська  (Радивилівський район)</t>
  </si>
  <si>
    <t>17507000000</t>
  </si>
  <si>
    <t>отг Крупецька  (Радивилівський район)</t>
  </si>
  <si>
    <t>17508000000</t>
  </si>
  <si>
    <t>отг Привільненська  (Дубенський район)</t>
  </si>
  <si>
    <t>17509000000</t>
  </si>
  <si>
    <t>отг Мирогощанська  (Дубенський район)</t>
  </si>
  <si>
    <t>17510000000</t>
  </si>
  <si>
    <t>отг Локницька  (Зарічненський район)</t>
  </si>
  <si>
    <t>17511000000</t>
  </si>
  <si>
    <t>отг Смизька  (Дубенський район)</t>
  </si>
  <si>
    <t>17512000000</t>
  </si>
  <si>
    <t>отг Висоцька  (Дубровицький район)</t>
  </si>
  <si>
    <t>17513000000</t>
  </si>
  <si>
    <t>отг Пісківська  (Костопільський район)</t>
  </si>
  <si>
    <t>17514000000</t>
  </si>
  <si>
    <t>отг Козинська  (Радивилівський район)</t>
  </si>
  <si>
    <t>отг Деражненська (Костопільський район)</t>
  </si>
  <si>
    <t>отг Острожецька (Млинівський район)</t>
  </si>
  <si>
    <t>отг Млинівська (Млинівський район)</t>
  </si>
  <si>
    <t>отг Боремельська (Демидівський район)</t>
  </si>
  <si>
    <t>17517000000</t>
  </si>
  <si>
    <t>17515000000</t>
  </si>
  <si>
    <t>17516000000</t>
  </si>
  <si>
    <t>17518000000</t>
  </si>
  <si>
    <t xml:space="preserve">м. Вараш </t>
  </si>
  <si>
    <t>17519000000</t>
  </si>
  <si>
    <t>17520000000</t>
  </si>
  <si>
    <t>17521000000</t>
  </si>
  <si>
    <t>17522000000</t>
  </si>
  <si>
    <t>17523000000</t>
  </si>
  <si>
    <t>17524000000</t>
  </si>
  <si>
    <t>17525000000</t>
  </si>
  <si>
    <t>отг Бокіймівська  (Млинівський район)</t>
  </si>
  <si>
    <t>отг. Тараканівська  (Дубенський район)</t>
  </si>
  <si>
    <t>отг. Ярославицька  (Млинівський район)</t>
  </si>
  <si>
    <t>отг. Клеванська  (Рівненський район)</t>
  </si>
  <si>
    <t>отг. Немовицька  (Сарненський  район)</t>
  </si>
  <si>
    <t>отг. Демидівська  (Демидівський, Радивилівський райони)</t>
  </si>
  <si>
    <t>отг Малолюбашанська (Костопільський район)</t>
  </si>
  <si>
    <t>Зміни до показників міжбюджетних трансфертів між державним бюджетом, обласним бюджетом та іншими бюджетами на 2018 рік</t>
  </si>
  <si>
    <t>Перший заступник голови обласної ради</t>
  </si>
  <si>
    <t>С.А.Свисталюк</t>
  </si>
  <si>
    <t>Субвенції спеціального фонду</t>
  </si>
  <si>
    <t xml:space="preserve"> на придбання інструментів зразковому дитячому  духовому оркестру "Смига"</t>
  </si>
  <si>
    <t>Субвенції з обласного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</si>
  <si>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</si>
  <si>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</si>
  <si>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I-III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 (видатки розвитку)</t>
  </si>
  <si>
    <t xml:space="preserve">придбання персонального комп"ютера/ноутбука та техніки для друкування, копіювання, сканування та ламінування з витратними матеріалами для початкової школи (видатки розвитку) </t>
  </si>
  <si>
    <t>Капітальний ремонт будівлі Хотинської  ЗОШ по вул. Поліській, 72 а в с. Хотин Березнівського району Рівненської області (ремонт даху)</t>
  </si>
  <si>
    <t>Капітальний ремонт будівлі дитячого садочка по вул. Миру, 1 в с. Яринівка Березнівського району Рівненської області (ремонт даху)</t>
  </si>
  <si>
    <t xml:space="preserve">Капітальний ремонт покрівлі Каноницької ЗОШ І-ІІІ ступенів по вул. Калініна, 48 в с. Каноничі Володимирецького району </t>
  </si>
  <si>
    <t>Капітальний ремонт мережі водопостачання в с. Витків Гощанського району Рівненської області</t>
  </si>
  <si>
    <t>Капітальний ремонт харчоблоку Вербської загальноосвітньої школи І-ІІІ ступенів Дубенської районної ради в с. Верба Дубенського району Рівненської області</t>
  </si>
  <si>
    <t>Капітальний ремонт Осівського НВК "ЗОШ І-ІІІ ступенів" (покрівлі), в с. Осова Дубровицького району Рівненської області</t>
  </si>
  <si>
    <t>Капітальний ремонт Дубровицького ДНЗ № 1 "Теремок", по вул. Поштова, 12, в м. Дубровиця, Рівненської області</t>
  </si>
  <si>
    <t>Реконструкція будівель Дубровицького НВК "Ліцей-ЗОШ І-ІІ ступенів" по вул. Макарівській, 11 в м. Дубровиця Рівненської області (влаштування шатрового даху, зовнішнє опорядження фасадів, заміна вікон та зовнішніх дверей, реконструкція системи опалення) -коригування</t>
  </si>
  <si>
    <t>Капітальний ремонт даху ДНЗ "Ладоньки" Здолбунівської міської ради в м. Здолбунів по вул. Шкільна, 35-а (у т.ч. проектно-кошторисна документація)</t>
  </si>
  <si>
    <t>Капітальний ремонт будівлі ЗОШ І-ІІІ ступенів № 3 на вул. 40-річчя Перемоги, 1 в м. Корець Рівненської області (заміна вікон)</t>
  </si>
  <si>
    <t>Капітальний ремонт будівлі комунального закладу "Корецький районний будинок культури і дозвілля" (підсилення конструкцій та заміна вікон) на вул. Київська, 65 в  м. Корець Корецького району Рівненської області</t>
  </si>
  <si>
    <t>Капітальний ремонт (утеплення фасаду) приміщення Костопільської загальноосвітньої школи І-ІІІ ступенів № 4 по                               вул. Лятуринської, 15 м. Костопіль</t>
  </si>
  <si>
    <t>Реконструкція вуличного освітлення в с. Збуж Костопільського району Рівненської області</t>
  </si>
  <si>
    <t>Реконструкція вуличного освітлення в с. Велика Любаша Костопільського району Рівненської області</t>
  </si>
  <si>
    <t>Реконструкція вуличного освітлення в  с. Волиця Костопільського району      Рівненської області</t>
  </si>
  <si>
    <t>Капітальний ремонт ДНЗ № 3 «Сонечко» (заміна вікон і дверей) на                                  вул. Грушевського, 36 м. Костопіль</t>
  </si>
  <si>
    <t>Капітальний ремонт покрівлі, відмостки в НВК "Михалківська ЗОШ І-ІІ ступенів-ДНЗ (ясла-садок)" Острозького району Рівненської області</t>
  </si>
  <si>
    <t>Капітальний ремонт даху будівлі клубу на вул. Центральна, 119 а в с. Розваж Острозького району Рівненської області (заходи з енергозбереження – зовнішнє опорядження фасадів)</t>
  </si>
  <si>
    <t xml:space="preserve">Капітальний ремонт будівлі пологово-гінекологічного відділення Радивилівської районної лікарні по вул. Садовій, 4 в  м. Радивилів Рівненської області (ремонт системи опалення, електроосвітлення, зовнішнє опорядження будівлі, протипожежні заходи, внутрішнє опорядження окремих приміщень) </t>
  </si>
  <si>
    <t>Капітальний ремонт інфекційного корпусу Рівненської центральної районної лікарні в   смт Клевань, вул. Центральна, 1 Рівненського району Рівненської області</t>
  </si>
  <si>
    <t>Капітальний ремонт Грушвицького будинку культури (заміна покрівлі та дверей головного входу) по вул. Шкільна, 6 в с. Грушвиця Перша Рівненського району Рівненської області</t>
  </si>
  <si>
    <t>Капітальний ремонт електроосвітлення, силового електрообладнання (повна заміна), внутрішніх опоряджувальних робіт будівлі Шпанівського Будинку культури по  вул. Шкільній, 3, с. Шпанів, Рівненського району Рівненської області</t>
  </si>
  <si>
    <t>Капітальний ремонт покрівлі ЗОШ                       І-ІІІ ступенів у с. Хміль Рокитнівського району</t>
  </si>
  <si>
    <t>Капітальний ремонт покрівлі ДНЗ «Берізка»   вул. Молодіжна, 8 с. Остки Рокитнівського району</t>
  </si>
  <si>
    <t>Капітальний ремонт (заміна вікон) ДНЗ № 1 "Калинка" по вул. Шевченка, 50А, смт Степань Сарненського району Рівненської області</t>
  </si>
  <si>
    <t>Капітальний ремонт дошкільного навчального закладу в с. Мале Вербче по  вул. Центральна, 41 Сарненського району Рівненської області</t>
  </si>
  <si>
    <t>Капітальний ремонт приміщення №1 Острозького навчально-виховного комплексу «Школа І-ІІІ ступенів-гімназія» в м. Острог, пл. Декабристів, 6 Рівненської області (утеплення фасаду, облаштування прибудинкової території)</t>
  </si>
  <si>
    <t>Капітальний ремонт фасаду та благоустрій території управління праці та соціального захисту населення виконкому Острозької міської ради в м. Острог по вул. Князів Острозьких, 22г Рівненської області</t>
  </si>
  <si>
    <t>Капітальний ремонт навчального корпусу № 1 ЗОШ І-ІІІ ст. № 3 на вул. Вишенського, 3 у  м. Острог Рівненської області (ремонт спортивної зали)</t>
  </si>
  <si>
    <t>Капітальний ремонт будівлі Хрінницької  ЗОШ І-ІІІ ступенів по вул. І.Франка, 52 в с. Хрінники Демидівського району Рівненської області</t>
  </si>
  <si>
    <t>Реконструкція дитячого садочка "Струмочок" у с. Дюксин Костопільського району Рівненської області, вул. Хасевича, 14а (реконструкція фасадів та системи електроопалення)</t>
  </si>
  <si>
    <t>Реконструкція вуличного освітлення в  с. Олександрія Рівненського району Рівненської області (ТП 204)</t>
  </si>
  <si>
    <t xml:space="preserve">Реконструкція вуличного освітлення в   с. Олександрія Рівненського району Рівненської області (ТП 500) (у т.ч. проектно-кошторисна документація) </t>
  </si>
  <si>
    <t>Інші субвенції з місцевого бюджету</t>
  </si>
  <si>
    <t>Капітальний ремонт будівлі Здолбунівської ЗОШ І-ІІІ ступенів № 1 Здолбунівської районної ради Рівненської області в  м. Здолбунів по вул. В.Жука, 4 (у т.ч. проектно-кошторисна документація)</t>
  </si>
  <si>
    <t>в тому числі</t>
  </si>
  <si>
    <t>Капітальний ремонт будівель (заміна частини вікон та дверей) та благоустрою дворової частини території Берестовецької ЗОШ  I-III ступенів на вул. Сидорова, 5 в  с. Берестовець Костопільского району Рівненської області</t>
  </si>
  <si>
    <t>Капітальний ремонт конструкцій даху та фасадів будівлі Гощанського районного об’єднання культури та дозвілля на   вул. Шевченка, 2 в смт Гоща Рівненської області</t>
  </si>
  <si>
    <t>Капітальний ремонт Квітневської ЗОШ І-ІІІ ступенів Дубенської районної ради по  вул. Шкільна, 22, с. Квітневе Рівненської області (заміна вікон та дверей)</t>
  </si>
  <si>
    <t>разом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</si>
  <si>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</si>
  <si>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 (видатки розвитку)</t>
  </si>
  <si>
    <t xml:space="preserve"> на підтримку об’єднаних територіальних громад (придбання шкільних автобусів; оснащення загальноосвітніх навчальних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технологій) (видатки розвитку)</t>
  </si>
  <si>
    <t>всього</t>
  </si>
  <si>
    <t>Субвенції загального фонду</t>
  </si>
  <si>
    <t>придбання обладнання для інноваційного навчально-тренінгового класу (видатки розвитку)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</si>
  <si>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</si>
  <si>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придбання шкільних автобусів (не більше 70 відсотків — за рахунок залишку освітньої субвенції, не менше 30 відсотків — за рахунок коштів місцевих бюджетів) (видатки розвитку) </t>
  </si>
  <si>
    <t>розпорядження Кабінету Міністрів України від 16.12.2015 №1340-р</t>
  </si>
  <si>
    <t>розпорядження Кабінету Міністрів України від 16.11.2016 №827-р</t>
  </si>
  <si>
    <t>розпорядження Кабінету Міністрів України від 18.12.2017 №929-р</t>
  </si>
  <si>
    <t>Додаток  5
до рішення Рівненської обласної ради
"Про внесення змін до обласного бюджету на 2018 рік"
від ________ 2018 року  №____</t>
  </si>
  <si>
    <t>Комплексна програма енергоефективності Рівненської області на 2018-2025 роки</t>
  </si>
  <si>
    <t>Капітальний ремонт приміщення підліткового клубу Деражненської загальноосвітньої школи І-ІІІ ступенів по вул. Шкільна, 43а в    с. Деражне, Костопільського району Рівненської області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</si>
</sst>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6" fillId="7" borderId="1" applyNumberFormat="0" applyAlignment="0" applyProtection="0"/>
    <xf numFmtId="183" fontId="1" fillId="0" borderId="0" applyFont="0" applyFill="0" applyBorder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7" fillId="0" borderId="6" applyNumberFormat="0" applyFill="0" applyAlignment="0" applyProtection="0"/>
    <xf numFmtId="0" fontId="11" fillId="0" borderId="7" applyNumberFormat="0" applyFill="0" applyAlignment="0" applyProtection="0"/>
    <xf numFmtId="0" fontId="9" fillId="45" borderId="8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5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" fillId="3" borderId="0" applyNumberFormat="0" applyBorder="0" applyAlignment="0" applyProtection="0"/>
    <xf numFmtId="0" fontId="57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1" applyNumberFormat="0" applyFont="0" applyAlignment="0" applyProtection="0"/>
    <xf numFmtId="0" fontId="0" fillId="50" borderId="12" applyNumberFormat="0" applyFont="0" applyAlignment="0" applyProtection="0"/>
    <xf numFmtId="0" fontId="58" fillId="47" borderId="13" applyNumberFormat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0" fillId="0" borderId="14" xfId="52" applyFont="1" applyBorder="1" applyAlignment="1">
      <alignment horizontal="right"/>
      <protection/>
    </xf>
    <xf numFmtId="0" fontId="30" fillId="0" borderId="14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33" fillId="0" borderId="14" xfId="0" applyFont="1" applyBorder="1" applyAlignment="1">
      <alignment horizontal="right"/>
    </xf>
    <xf numFmtId="0" fontId="33" fillId="0" borderId="14" xfId="0" applyFont="1" applyBorder="1" applyAlignment="1">
      <alignment horizontal="right"/>
    </xf>
    <xf numFmtId="0" fontId="34" fillId="0" borderId="14" xfId="0" applyFont="1" applyBorder="1" applyAlignment="1">
      <alignment horizontal="right"/>
    </xf>
    <xf numFmtId="0" fontId="33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0" fontId="30" fillId="0" borderId="16" xfId="52" applyFont="1" applyBorder="1" applyAlignment="1">
      <alignment horizontal="center"/>
      <protection/>
    </xf>
    <xf numFmtId="0" fontId="38" fillId="0" borderId="14" xfId="0" applyFont="1" applyBorder="1" applyAlignment="1">
      <alignment horizontal="right"/>
    </xf>
    <xf numFmtId="0" fontId="19" fillId="0" borderId="14" xfId="52" applyFont="1" applyBorder="1" applyAlignment="1">
      <alignment horizontal="right"/>
      <protection/>
    </xf>
    <xf numFmtId="0" fontId="19" fillId="0" borderId="16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5" fillId="0" borderId="14" xfId="0" applyFont="1" applyBorder="1" applyAlignment="1">
      <alignment wrapText="1"/>
    </xf>
    <xf numFmtId="0" fontId="29" fillId="0" borderId="14" xfId="0" applyFont="1" applyBorder="1" applyAlignment="1">
      <alignment vertical="center" wrapText="1"/>
    </xf>
    <xf numFmtId="0" fontId="40" fillId="0" borderId="14" xfId="103" applyFont="1" applyFill="1" applyBorder="1" applyAlignment="1">
      <alignment vertical="top"/>
      <protection/>
    </xf>
    <xf numFmtId="0" fontId="40" fillId="0" borderId="14" xfId="103" applyFont="1" applyBorder="1" applyAlignment="1">
      <alignment vertical="top"/>
      <protection/>
    </xf>
    <xf numFmtId="0" fontId="40" fillId="0" borderId="14" xfId="103" applyFont="1" applyBorder="1" applyAlignment="1">
      <alignment vertical="center"/>
      <protection/>
    </xf>
    <xf numFmtId="0" fontId="40" fillId="0" borderId="14" xfId="103" applyFont="1" applyBorder="1" applyAlignment="1">
      <alignment horizontal="left" vertical="center"/>
      <protection/>
    </xf>
    <xf numFmtId="0" fontId="33" fillId="0" borderId="14" xfId="103" applyFont="1" applyFill="1" applyBorder="1" applyAlignment="1">
      <alignment horizontal="left" vertical="center" wrapText="1"/>
      <protection/>
    </xf>
    <xf numFmtId="0" fontId="40" fillId="0" borderId="14" xfId="103" applyFont="1" applyBorder="1" applyAlignment="1">
      <alignment vertical="top" wrapText="1"/>
      <protection/>
    </xf>
    <xf numFmtId="49" fontId="35" fillId="0" borderId="14" xfId="0" applyNumberFormat="1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vertical="top" wrapText="1"/>
    </xf>
    <xf numFmtId="0" fontId="37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49" fontId="31" fillId="52" borderId="14" xfId="52" applyNumberFormat="1" applyFont="1" applyFill="1" applyBorder="1" applyAlignment="1">
      <alignment horizontal="center" vertical="center"/>
      <protection/>
    </xf>
    <xf numFmtId="0" fontId="31" fillId="52" borderId="14" xfId="52" applyFont="1" applyFill="1" applyBorder="1" applyAlignment="1">
      <alignment horizontal="left" vertical="top" wrapText="1"/>
      <protection/>
    </xf>
    <xf numFmtId="4" fontId="27" fillId="53" borderId="14" xfId="0" applyNumberFormat="1" applyFont="1" applyFill="1" applyBorder="1" applyAlignment="1">
      <alignment horizontal="right" vertical="center" wrapText="1"/>
    </xf>
    <xf numFmtId="4" fontId="19" fillId="53" borderId="14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0" fontId="61" fillId="0" borderId="0" xfId="0" applyFont="1" applyAlignment="1">
      <alignment/>
    </xf>
    <xf numFmtId="0" fontId="39" fillId="0" borderId="14" xfId="0" applyFont="1" applyBorder="1" applyAlignment="1">
      <alignment horizontal="center" vertical="center" wrapText="1"/>
    </xf>
    <xf numFmtId="4" fontId="40" fillId="0" borderId="14" xfId="103" applyNumberFormat="1" applyFont="1" applyFill="1" applyBorder="1" applyAlignment="1">
      <alignment vertical="top"/>
      <protection/>
    </xf>
    <xf numFmtId="0" fontId="41" fillId="0" borderId="14" xfId="0" applyFont="1" applyBorder="1" applyAlignment="1">
      <alignment horizontal="center" vertical="center" wrapText="1"/>
    </xf>
    <xf numFmtId="4" fontId="40" fillId="0" borderId="14" xfId="103" applyNumberFormat="1" applyFont="1" applyFill="1" applyBorder="1" applyAlignment="1">
      <alignment horizontal="right" vertical="center"/>
      <protection/>
    </xf>
    <xf numFmtId="3" fontId="27" fillId="53" borderId="14" xfId="0" applyNumberFormat="1" applyFont="1" applyFill="1" applyBorder="1" applyAlignment="1">
      <alignment horizontal="center" vertical="center" wrapText="1"/>
    </xf>
    <xf numFmtId="0" fontId="19" fillId="53" borderId="14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'язана клітинка" xfId="96"/>
    <cellStyle name="Итог" xfId="97"/>
    <cellStyle name="Контрольна клітинка" xfId="98"/>
    <cellStyle name="Назва" xfId="99"/>
    <cellStyle name="Нейтральный" xfId="100"/>
    <cellStyle name="Обчислення" xfId="101"/>
    <cellStyle name="Обычный 2" xfId="102"/>
    <cellStyle name="Обычный_ДОД4-2003" xfId="103"/>
    <cellStyle name="Followed Hyperlink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Результат" xfId="111"/>
    <cellStyle name="Середній" xfId="112"/>
    <cellStyle name="Стиль 1" xfId="113"/>
    <cellStyle name="Текст попередження" xfId="114"/>
    <cellStyle name="Текст пояснення" xfId="115"/>
    <cellStyle name="Comma" xfId="116"/>
    <cellStyle name="Comma [0]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2"/>
  <sheetViews>
    <sheetView showGridLines="0" showZeros="0" tabSelected="1" view="pageBreakPreview" zoomScale="96" zoomScaleSheetLayoutView="96" zoomScalePageLayoutView="0" workbookViewId="0" topLeftCell="D1">
      <pane xSplit="2" ySplit="9" topLeftCell="BD55" activePane="bottomRight" state="frozen"/>
      <selection pane="topLeft" activeCell="D1" sqref="D1"/>
      <selection pane="topRight" activeCell="F1" sqref="F1"/>
      <selection pane="bottomLeft" activeCell="D10" sqref="D10"/>
      <selection pane="bottomRight" activeCell="BJ11" sqref="BJ11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5.16015625" style="6" customWidth="1"/>
    <col min="5" max="5" width="47" style="6" customWidth="1"/>
    <col min="6" max="6" width="26.5" style="6" customWidth="1"/>
    <col min="7" max="7" width="30.66015625" style="6" customWidth="1"/>
    <col min="8" max="8" width="66.5" style="6" customWidth="1"/>
    <col min="9" max="9" width="42.66015625" style="6" customWidth="1"/>
    <col min="10" max="10" width="47.5" style="6" customWidth="1"/>
    <col min="11" max="11" width="26.66015625" style="6" customWidth="1"/>
    <col min="12" max="12" width="25" style="6" customWidth="1"/>
    <col min="13" max="13" width="27.66015625" style="6" customWidth="1"/>
    <col min="14" max="15" width="18.33203125" style="6" customWidth="1"/>
    <col min="16" max="16" width="24.83203125" style="6" customWidth="1"/>
    <col min="17" max="17" width="18.33203125" style="6" customWidth="1"/>
    <col min="18" max="18" width="64.83203125" style="6" customWidth="1"/>
    <col min="19" max="19" width="17.16015625" style="6" customWidth="1"/>
    <col min="20" max="20" width="15.83203125" style="6" customWidth="1"/>
    <col min="21" max="21" width="17.33203125" style="6" customWidth="1"/>
    <col min="22" max="22" width="17.66015625" style="6" customWidth="1"/>
    <col min="23" max="23" width="22" style="6" customWidth="1"/>
    <col min="24" max="24" width="23" style="6" customWidth="1"/>
    <col min="25" max="25" width="18.66015625" style="6" customWidth="1"/>
    <col min="26" max="26" width="21.33203125" style="6" customWidth="1"/>
    <col min="27" max="27" width="22.5" style="6" customWidth="1"/>
    <col min="28" max="29" width="17.83203125" style="6" customWidth="1"/>
    <col min="30" max="30" width="29" style="6" customWidth="1"/>
    <col min="31" max="31" width="21.5" style="6" customWidth="1"/>
    <col min="32" max="32" width="23.83203125" style="6" customWidth="1"/>
    <col min="33" max="33" width="18.16015625" style="6" customWidth="1"/>
    <col min="34" max="34" width="25.66015625" style="6" customWidth="1"/>
    <col min="35" max="35" width="22.33203125" style="6" customWidth="1"/>
    <col min="36" max="36" width="19.16015625" style="6" customWidth="1"/>
    <col min="37" max="37" width="19.83203125" style="6" customWidth="1"/>
    <col min="38" max="38" width="18.66015625" style="6" customWidth="1"/>
    <col min="39" max="39" width="26.16015625" style="6" customWidth="1"/>
    <col min="40" max="40" width="18.16015625" style="6" customWidth="1"/>
    <col min="41" max="41" width="22.16015625" style="6" customWidth="1"/>
    <col min="42" max="42" width="23" style="6" customWidth="1"/>
    <col min="43" max="43" width="33.16015625" style="6" customWidth="1"/>
    <col min="44" max="44" width="22.83203125" style="6" customWidth="1"/>
    <col min="45" max="45" width="23.66015625" style="6" customWidth="1"/>
    <col min="46" max="46" width="26.83203125" style="6" customWidth="1"/>
    <col min="47" max="47" width="20.33203125" style="6" customWidth="1"/>
    <col min="48" max="48" width="20.66015625" style="6" customWidth="1"/>
    <col min="49" max="49" width="18" style="6" customWidth="1"/>
    <col min="50" max="50" width="20.5" style="6" customWidth="1"/>
    <col min="51" max="51" width="19.33203125" style="6" customWidth="1"/>
    <col min="52" max="52" width="19.5" style="6" customWidth="1"/>
    <col min="53" max="53" width="28.66015625" style="6" customWidth="1"/>
    <col min="54" max="54" width="22.66015625" style="6" customWidth="1"/>
    <col min="55" max="55" width="26.66015625" style="6" customWidth="1"/>
    <col min="56" max="56" width="22.16015625" style="6" customWidth="1"/>
    <col min="57" max="57" width="23.16015625" style="6" customWidth="1"/>
    <col min="58" max="58" width="22" style="6" customWidth="1"/>
    <col min="59" max="59" width="24" style="6" customWidth="1"/>
    <col min="60" max="60" width="21.33203125" style="6" customWidth="1"/>
    <col min="61" max="61" width="24.5" style="6" customWidth="1"/>
    <col min="62" max="62" width="21.33203125" style="6" customWidth="1"/>
    <col min="63" max="63" width="19.16015625" style="6" customWidth="1"/>
    <col min="64" max="64" width="19.33203125" style="6" customWidth="1"/>
    <col min="65" max="65" width="21.66015625" style="6" customWidth="1"/>
    <col min="66" max="66" width="19.33203125" style="6" customWidth="1"/>
    <col min="67" max="67" width="26.16015625" style="6" customWidth="1"/>
    <col min="68" max="68" width="37.33203125" style="6" customWidth="1"/>
    <col min="69" max="69" width="17.16015625" style="6" customWidth="1"/>
    <col min="70" max="70" width="20.16015625" style="6" customWidth="1"/>
    <col min="71" max="16384" width="9.16015625" style="6" customWidth="1"/>
  </cols>
  <sheetData>
    <row r="1" spans="5:18" ht="52.5" customHeight="1">
      <c r="E1" s="3"/>
      <c r="F1" s="3"/>
      <c r="G1" s="3"/>
      <c r="H1" s="3"/>
      <c r="I1" s="56" t="s">
        <v>166</v>
      </c>
      <c r="J1" s="56"/>
      <c r="K1" s="3"/>
      <c r="L1" s="3"/>
      <c r="M1" s="3"/>
      <c r="N1" s="3"/>
      <c r="O1" s="3"/>
      <c r="P1" s="3"/>
      <c r="Q1" s="3"/>
      <c r="R1" s="3"/>
    </row>
    <row r="2" spans="1:59" ht="24.75" customHeight="1">
      <c r="A2" s="4"/>
      <c r="B2" s="4"/>
      <c r="C2" s="4"/>
      <c r="D2" s="35"/>
      <c r="F2" s="51" t="s">
        <v>105</v>
      </c>
      <c r="G2" s="51"/>
      <c r="H2" s="51"/>
      <c r="I2" s="51"/>
      <c r="J2" s="51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1:59" ht="14.25" customHeight="1">
      <c r="A3" s="4"/>
      <c r="B3" s="4"/>
      <c r="C3" s="4"/>
      <c r="D3" s="4"/>
      <c r="J3" s="36" t="s">
        <v>50</v>
      </c>
      <c r="R3" s="36" t="s">
        <v>50</v>
      </c>
      <c r="S3" s="36"/>
      <c r="T3" s="36"/>
      <c r="V3" s="36"/>
      <c r="W3" s="36"/>
      <c r="X3" s="36"/>
      <c r="Y3" s="36"/>
      <c r="Z3" s="36"/>
      <c r="AA3" s="36"/>
      <c r="AB3" s="36"/>
      <c r="AC3" s="36" t="s">
        <v>50</v>
      </c>
      <c r="AE3" s="36"/>
      <c r="AF3" s="36"/>
      <c r="AG3" s="36"/>
      <c r="AH3" s="36"/>
      <c r="AI3" s="36"/>
      <c r="AJ3" s="36"/>
      <c r="AK3" s="36"/>
      <c r="AL3" s="36"/>
      <c r="AM3" s="36" t="s">
        <v>50</v>
      </c>
      <c r="AO3" s="36"/>
      <c r="AP3" s="36"/>
      <c r="AQ3" s="36"/>
      <c r="AR3" s="36"/>
      <c r="AS3" s="36"/>
      <c r="AT3" s="36"/>
      <c r="AU3" s="36"/>
      <c r="AV3" s="36"/>
      <c r="AW3" s="36" t="s">
        <v>50</v>
      </c>
      <c r="AX3" s="36"/>
      <c r="AY3" s="36"/>
      <c r="AZ3" s="36"/>
      <c r="BA3" s="36"/>
      <c r="BB3" s="36"/>
      <c r="BC3" s="36"/>
      <c r="BD3" s="36"/>
      <c r="BE3" s="36"/>
      <c r="BF3" s="36"/>
      <c r="BG3" s="36" t="s">
        <v>50</v>
      </c>
    </row>
    <row r="4" spans="1:59" s="23" customFormat="1" ht="15.75" customHeight="1">
      <c r="A4" s="20" t="s">
        <v>8</v>
      </c>
      <c r="B4" s="21" t="s">
        <v>0</v>
      </c>
      <c r="C4" s="22">
        <v>0</v>
      </c>
      <c r="D4" s="52" t="s">
        <v>1</v>
      </c>
      <c r="E4" s="52" t="s">
        <v>2</v>
      </c>
      <c r="F4" s="52" t="s">
        <v>159</v>
      </c>
      <c r="G4" s="52"/>
      <c r="H4" s="52"/>
      <c r="I4" s="52"/>
      <c r="J4" s="52"/>
      <c r="K4" s="52" t="s">
        <v>159</v>
      </c>
      <c r="L4" s="52"/>
      <c r="M4" s="52"/>
      <c r="N4" s="52"/>
      <c r="O4" s="52"/>
      <c r="P4" s="52"/>
      <c r="Q4" s="52"/>
      <c r="R4" s="43" t="s">
        <v>108</v>
      </c>
      <c r="S4" s="48" t="s">
        <v>108</v>
      </c>
      <c r="T4" s="48"/>
      <c r="U4" s="48"/>
      <c r="V4" s="48"/>
      <c r="W4" s="48"/>
      <c r="X4" s="48"/>
      <c r="Y4" s="48"/>
      <c r="Z4" s="48"/>
      <c r="AA4" s="48"/>
      <c r="AB4" s="48"/>
      <c r="AC4" s="48"/>
      <c r="AD4" s="48" t="s">
        <v>108</v>
      </c>
      <c r="AE4" s="48"/>
      <c r="AF4" s="48"/>
      <c r="AG4" s="48"/>
      <c r="AH4" s="48"/>
      <c r="AI4" s="48"/>
      <c r="AJ4" s="48"/>
      <c r="AK4" s="48"/>
      <c r="AL4" s="48"/>
      <c r="AM4" s="48"/>
      <c r="AN4" s="48" t="s">
        <v>108</v>
      </c>
      <c r="AO4" s="48"/>
      <c r="AP4" s="48"/>
      <c r="AQ4" s="48"/>
      <c r="AR4" s="48"/>
      <c r="AS4" s="48"/>
      <c r="AT4" s="48"/>
      <c r="AU4" s="48"/>
      <c r="AV4" s="48"/>
      <c r="AW4" s="48"/>
      <c r="AX4" s="48" t="s">
        <v>108</v>
      </c>
      <c r="AY4" s="48"/>
      <c r="AZ4" s="48"/>
      <c r="BA4" s="48"/>
      <c r="BB4" s="48"/>
      <c r="BC4" s="48"/>
      <c r="BD4" s="48"/>
      <c r="BE4" s="48"/>
      <c r="BF4" s="48"/>
      <c r="BG4" s="55" t="s">
        <v>51</v>
      </c>
    </row>
    <row r="5" spans="1:59" s="23" customFormat="1" ht="15.75" customHeight="1">
      <c r="A5" s="20" t="s">
        <v>4</v>
      </c>
      <c r="B5" s="21" t="s">
        <v>0</v>
      </c>
      <c r="C5" s="22">
        <v>0</v>
      </c>
      <c r="D5" s="52"/>
      <c r="E5" s="52"/>
      <c r="F5" s="49" t="s">
        <v>155</v>
      </c>
      <c r="G5" s="49" t="s">
        <v>111</v>
      </c>
      <c r="H5" s="49" t="s">
        <v>112</v>
      </c>
      <c r="I5" s="49"/>
      <c r="J5" s="49"/>
      <c r="K5" s="49" t="s">
        <v>112</v>
      </c>
      <c r="L5" s="49"/>
      <c r="M5" s="49"/>
      <c r="N5" s="49"/>
      <c r="O5" s="49"/>
      <c r="P5" s="49"/>
      <c r="Q5" s="49"/>
      <c r="R5" s="49" t="s">
        <v>161</v>
      </c>
      <c r="S5" s="48" t="s">
        <v>110</v>
      </c>
      <c r="T5" s="48"/>
      <c r="U5" s="48"/>
      <c r="V5" s="48"/>
      <c r="W5" s="48"/>
      <c r="X5" s="48"/>
      <c r="Y5" s="48"/>
      <c r="Z5" s="48"/>
      <c r="AA5" s="48"/>
      <c r="AB5" s="48"/>
      <c r="AC5" s="48"/>
      <c r="AD5" s="48" t="s">
        <v>110</v>
      </c>
      <c r="AE5" s="48"/>
      <c r="AF5" s="48"/>
      <c r="AG5" s="48"/>
      <c r="AH5" s="48"/>
      <c r="AI5" s="48"/>
      <c r="AJ5" s="48"/>
      <c r="AK5" s="48"/>
      <c r="AL5" s="48"/>
      <c r="AM5" s="48"/>
      <c r="AN5" s="48" t="s">
        <v>110</v>
      </c>
      <c r="AO5" s="48"/>
      <c r="AP5" s="48"/>
      <c r="AQ5" s="48"/>
      <c r="AR5" s="48"/>
      <c r="AS5" s="48"/>
      <c r="AT5" s="48"/>
      <c r="AU5" s="48"/>
      <c r="AV5" s="48"/>
      <c r="AW5" s="48"/>
      <c r="AX5" s="48" t="s">
        <v>110</v>
      </c>
      <c r="AY5" s="48"/>
      <c r="AZ5" s="48"/>
      <c r="BA5" s="48"/>
      <c r="BB5" s="48"/>
      <c r="BC5" s="48"/>
      <c r="BD5" s="48"/>
      <c r="BE5" s="48"/>
      <c r="BF5" s="48"/>
      <c r="BG5" s="55"/>
    </row>
    <row r="6" spans="1:59" s="23" customFormat="1" ht="16.5" customHeight="1">
      <c r="A6" s="20" t="s">
        <v>10</v>
      </c>
      <c r="B6" s="21" t="s">
        <v>0</v>
      </c>
      <c r="C6" s="22">
        <v>0</v>
      </c>
      <c r="D6" s="52"/>
      <c r="E6" s="52"/>
      <c r="F6" s="49"/>
      <c r="G6" s="49"/>
      <c r="H6" s="49" t="s">
        <v>150</v>
      </c>
      <c r="I6" s="49"/>
      <c r="J6" s="49"/>
      <c r="K6" s="49" t="s">
        <v>150</v>
      </c>
      <c r="L6" s="49"/>
      <c r="M6" s="49"/>
      <c r="N6" s="49"/>
      <c r="O6" s="49"/>
      <c r="P6" s="49"/>
      <c r="Q6" s="43"/>
      <c r="R6" s="49"/>
      <c r="S6" s="50" t="s">
        <v>148</v>
      </c>
      <c r="T6" s="50"/>
      <c r="U6" s="50"/>
      <c r="V6" s="50"/>
      <c r="W6" s="50"/>
      <c r="X6" s="50"/>
      <c r="Y6" s="50"/>
      <c r="Z6" s="50"/>
      <c r="AA6" s="50"/>
      <c r="AB6" s="50"/>
      <c r="AC6" s="50"/>
      <c r="AD6" s="50" t="s">
        <v>148</v>
      </c>
      <c r="AE6" s="50"/>
      <c r="AF6" s="50"/>
      <c r="AG6" s="50"/>
      <c r="AH6" s="50"/>
      <c r="AI6" s="50"/>
      <c r="AJ6" s="50"/>
      <c r="AK6" s="50"/>
      <c r="AL6" s="50"/>
      <c r="AM6" s="50"/>
      <c r="AN6" s="50" t="s">
        <v>148</v>
      </c>
      <c r="AO6" s="50"/>
      <c r="AP6" s="50"/>
      <c r="AQ6" s="50"/>
      <c r="AR6" s="50"/>
      <c r="AS6" s="50"/>
      <c r="AT6" s="50"/>
      <c r="AU6" s="50"/>
      <c r="AV6" s="50"/>
      <c r="AW6" s="50"/>
      <c r="AX6" s="50" t="s">
        <v>148</v>
      </c>
      <c r="AY6" s="50"/>
      <c r="AZ6" s="50"/>
      <c r="BA6" s="50"/>
      <c r="BB6" s="50"/>
      <c r="BC6" s="50"/>
      <c r="BD6" s="50"/>
      <c r="BE6" s="50"/>
      <c r="BF6" s="50"/>
      <c r="BG6" s="55"/>
    </row>
    <row r="7" spans="1:59" s="23" customFormat="1" ht="88.5" customHeight="1">
      <c r="A7" s="20"/>
      <c r="B7" s="21"/>
      <c r="C7" s="22"/>
      <c r="D7" s="52"/>
      <c r="E7" s="52"/>
      <c r="F7" s="49"/>
      <c r="G7" s="49"/>
      <c r="H7" s="49" t="s">
        <v>113</v>
      </c>
      <c r="I7" s="49" t="s">
        <v>157</v>
      </c>
      <c r="J7" s="49" t="s">
        <v>156</v>
      </c>
      <c r="K7" s="49" t="s">
        <v>162</v>
      </c>
      <c r="L7" s="49"/>
      <c r="M7" s="49"/>
      <c r="N7" s="49"/>
      <c r="O7" s="49" t="s">
        <v>160</v>
      </c>
      <c r="P7" s="50" t="s">
        <v>114</v>
      </c>
      <c r="Q7" s="49" t="s">
        <v>158</v>
      </c>
      <c r="R7" s="49"/>
      <c r="S7" s="50" t="s">
        <v>167</v>
      </c>
      <c r="T7" s="53" t="s">
        <v>109</v>
      </c>
      <c r="U7" s="53" t="s">
        <v>115</v>
      </c>
      <c r="V7" s="53" t="s">
        <v>116</v>
      </c>
      <c r="W7" s="53" t="s">
        <v>117</v>
      </c>
      <c r="X7" s="53" t="s">
        <v>152</v>
      </c>
      <c r="Y7" s="53" t="s">
        <v>118</v>
      </c>
      <c r="Z7" s="53" t="s">
        <v>153</v>
      </c>
      <c r="AA7" s="53" t="s">
        <v>119</v>
      </c>
      <c r="AB7" s="53" t="s">
        <v>120</v>
      </c>
      <c r="AC7" s="53" t="s">
        <v>121</v>
      </c>
      <c r="AD7" s="53" t="s">
        <v>122</v>
      </c>
      <c r="AE7" s="53" t="s">
        <v>123</v>
      </c>
      <c r="AF7" s="53" t="s">
        <v>149</v>
      </c>
      <c r="AG7" s="53" t="s">
        <v>124</v>
      </c>
      <c r="AH7" s="53" t="s">
        <v>125</v>
      </c>
      <c r="AI7" s="53" t="s">
        <v>126</v>
      </c>
      <c r="AJ7" s="53" t="s">
        <v>127</v>
      </c>
      <c r="AK7" s="53" t="s">
        <v>128</v>
      </c>
      <c r="AL7" s="53" t="s">
        <v>129</v>
      </c>
      <c r="AM7" s="53" t="s">
        <v>151</v>
      </c>
      <c r="AN7" s="53" t="s">
        <v>130</v>
      </c>
      <c r="AO7" s="53" t="s">
        <v>131</v>
      </c>
      <c r="AP7" s="53" t="s">
        <v>132</v>
      </c>
      <c r="AQ7" s="53" t="s">
        <v>133</v>
      </c>
      <c r="AR7" s="53" t="s">
        <v>134</v>
      </c>
      <c r="AS7" s="53" t="s">
        <v>135</v>
      </c>
      <c r="AT7" s="53" t="s">
        <v>136</v>
      </c>
      <c r="AU7" s="53" t="s">
        <v>146</v>
      </c>
      <c r="AV7" s="53" t="s">
        <v>147</v>
      </c>
      <c r="AW7" s="53" t="s">
        <v>137</v>
      </c>
      <c r="AX7" s="53" t="s">
        <v>138</v>
      </c>
      <c r="AY7" s="53" t="s">
        <v>139</v>
      </c>
      <c r="AZ7" s="54" t="s">
        <v>140</v>
      </c>
      <c r="BA7" s="53" t="s">
        <v>141</v>
      </c>
      <c r="BB7" s="53" t="s">
        <v>143</v>
      </c>
      <c r="BC7" s="53" t="s">
        <v>142</v>
      </c>
      <c r="BD7" s="53" t="s">
        <v>144</v>
      </c>
      <c r="BE7" s="53" t="s">
        <v>145</v>
      </c>
      <c r="BF7" s="53" t="s">
        <v>168</v>
      </c>
      <c r="BG7" s="55"/>
    </row>
    <row r="8" spans="1:59" s="23" customFormat="1" ht="110.25" customHeight="1">
      <c r="A8" s="20"/>
      <c r="B8" s="21"/>
      <c r="C8" s="22"/>
      <c r="D8" s="52"/>
      <c r="E8" s="52"/>
      <c r="F8" s="49"/>
      <c r="G8" s="49"/>
      <c r="H8" s="49"/>
      <c r="I8" s="49"/>
      <c r="J8" s="49"/>
      <c r="K8" s="45" t="s">
        <v>163</v>
      </c>
      <c r="L8" s="45" t="s">
        <v>164</v>
      </c>
      <c r="M8" s="45" t="s">
        <v>165</v>
      </c>
      <c r="N8" s="45" t="s">
        <v>154</v>
      </c>
      <c r="O8" s="49"/>
      <c r="P8" s="50"/>
      <c r="Q8" s="49"/>
      <c r="R8" s="49"/>
      <c r="S8" s="50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4"/>
      <c r="BA8" s="53"/>
      <c r="BB8" s="53"/>
      <c r="BC8" s="53"/>
      <c r="BD8" s="53"/>
      <c r="BE8" s="53"/>
      <c r="BF8" s="53"/>
      <c r="BG8" s="55"/>
    </row>
    <row r="9" spans="1:59" s="23" customFormat="1" ht="13.5" customHeight="1">
      <c r="A9" s="20"/>
      <c r="B9" s="21"/>
      <c r="C9" s="22"/>
      <c r="D9" s="33">
        <v>1</v>
      </c>
      <c r="E9" s="33">
        <v>2</v>
      </c>
      <c r="F9" s="33">
        <v>3</v>
      </c>
      <c r="G9" s="33">
        <v>4</v>
      </c>
      <c r="H9" s="33">
        <v>5</v>
      </c>
      <c r="I9" s="33">
        <v>6</v>
      </c>
      <c r="J9" s="33">
        <v>7</v>
      </c>
      <c r="K9" s="47">
        <v>8</v>
      </c>
      <c r="L9" s="47">
        <v>9</v>
      </c>
      <c r="M9" s="47">
        <v>10</v>
      </c>
      <c r="N9" s="33">
        <v>11</v>
      </c>
      <c r="O9" s="33">
        <v>12</v>
      </c>
      <c r="P9" s="33">
        <v>13</v>
      </c>
      <c r="Q9" s="33">
        <v>14</v>
      </c>
      <c r="R9" s="33">
        <v>15</v>
      </c>
      <c r="S9" s="33">
        <v>16</v>
      </c>
      <c r="T9" s="33">
        <v>17</v>
      </c>
      <c r="U9" s="33">
        <v>18</v>
      </c>
      <c r="V9" s="33">
        <v>19</v>
      </c>
      <c r="W9" s="33">
        <v>20</v>
      </c>
      <c r="X9" s="33">
        <v>21</v>
      </c>
      <c r="Y9" s="33">
        <v>22</v>
      </c>
      <c r="Z9" s="33">
        <v>23</v>
      </c>
      <c r="AA9" s="33">
        <v>24</v>
      </c>
      <c r="AB9" s="33">
        <v>25</v>
      </c>
      <c r="AC9" s="33">
        <v>26</v>
      </c>
      <c r="AD9" s="33">
        <v>27</v>
      </c>
      <c r="AE9" s="33">
        <v>28</v>
      </c>
      <c r="AF9" s="33">
        <v>29</v>
      </c>
      <c r="AG9" s="33">
        <v>30</v>
      </c>
      <c r="AH9" s="33">
        <v>31</v>
      </c>
      <c r="AI9" s="33">
        <v>32</v>
      </c>
      <c r="AJ9" s="33">
        <v>33</v>
      </c>
      <c r="AK9" s="33">
        <v>34</v>
      </c>
      <c r="AL9" s="33">
        <v>35</v>
      </c>
      <c r="AM9" s="33">
        <v>36</v>
      </c>
      <c r="AN9" s="33">
        <v>37</v>
      </c>
      <c r="AO9" s="33">
        <v>38</v>
      </c>
      <c r="AP9" s="33">
        <v>39</v>
      </c>
      <c r="AQ9" s="33">
        <v>40</v>
      </c>
      <c r="AR9" s="33">
        <v>41</v>
      </c>
      <c r="AS9" s="33">
        <v>42</v>
      </c>
      <c r="AT9" s="33">
        <v>43</v>
      </c>
      <c r="AU9" s="33">
        <v>44</v>
      </c>
      <c r="AV9" s="33">
        <v>45</v>
      </c>
      <c r="AW9" s="33">
        <v>46</v>
      </c>
      <c r="AX9" s="33">
        <v>47</v>
      </c>
      <c r="AY9" s="33">
        <v>48</v>
      </c>
      <c r="AZ9" s="33">
        <v>49</v>
      </c>
      <c r="BA9" s="33">
        <v>50</v>
      </c>
      <c r="BB9" s="33">
        <v>51</v>
      </c>
      <c r="BC9" s="33">
        <v>52</v>
      </c>
      <c r="BD9" s="33">
        <v>53</v>
      </c>
      <c r="BE9" s="33">
        <v>54</v>
      </c>
      <c r="BF9" s="33">
        <v>55</v>
      </c>
      <c r="BG9" s="33">
        <v>56</v>
      </c>
    </row>
    <row r="10" spans="1:59" ht="15" customHeight="1">
      <c r="A10" s="10" t="s">
        <v>3</v>
      </c>
      <c r="B10" s="1" t="s">
        <v>0</v>
      </c>
      <c r="C10" s="19">
        <v>0</v>
      </c>
      <c r="D10" s="34">
        <v>17201000000</v>
      </c>
      <c r="E10" s="26" t="s">
        <v>11</v>
      </c>
      <c r="F10" s="26"/>
      <c r="G10" s="39">
        <v>1759881</v>
      </c>
      <c r="H10" s="26"/>
      <c r="I10" s="26"/>
      <c r="J10" s="39">
        <v>1686943</v>
      </c>
      <c r="K10" s="39"/>
      <c r="L10" s="39"/>
      <c r="M10" s="26"/>
      <c r="N10" s="44">
        <f>K10+L10+M10</f>
        <v>0</v>
      </c>
      <c r="O10" s="44"/>
      <c r="P10" s="39">
        <v>516174</v>
      </c>
      <c r="Q10" s="44">
        <f>H10+I10+J10+N10+O10+P10</f>
        <v>2203117</v>
      </c>
      <c r="R10" s="4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>
        <f>SUM(Q10:BF10)+F10+G10</f>
        <v>3962998</v>
      </c>
    </row>
    <row r="11" spans="1:59" ht="15" customHeight="1">
      <c r="A11" s="11" t="s">
        <v>5</v>
      </c>
      <c r="B11" s="1" t="s">
        <v>0</v>
      </c>
      <c r="C11" s="19">
        <v>0</v>
      </c>
      <c r="D11" s="34">
        <v>17202000000</v>
      </c>
      <c r="E11" s="26" t="s">
        <v>12</v>
      </c>
      <c r="F11" s="26"/>
      <c r="G11" s="39">
        <v>234651</v>
      </c>
      <c r="H11" s="26"/>
      <c r="I11" s="26"/>
      <c r="J11" s="39">
        <v>268933</v>
      </c>
      <c r="K11" s="39"/>
      <c r="L11" s="39"/>
      <c r="M11" s="26"/>
      <c r="N11" s="44">
        <f>K11+L11+M11</f>
        <v>0</v>
      </c>
      <c r="O11" s="44"/>
      <c r="P11" s="39">
        <v>81250</v>
      </c>
      <c r="Q11" s="44">
        <f>H11+I11+J11+N11+O11+P11</f>
        <v>350183</v>
      </c>
      <c r="R11" s="4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>
        <f>SUM(Q11:BF11)+F11+G11</f>
        <v>584834</v>
      </c>
    </row>
    <row r="12" spans="1:59" ht="15" customHeight="1">
      <c r="A12" s="9" t="s">
        <v>7</v>
      </c>
      <c r="B12" s="1" t="s">
        <v>0</v>
      </c>
      <c r="C12" s="19">
        <v>0</v>
      </c>
      <c r="D12" s="34">
        <v>17203000000</v>
      </c>
      <c r="E12" s="27" t="s">
        <v>90</v>
      </c>
      <c r="F12" s="27"/>
      <c r="G12" s="39">
        <v>539697</v>
      </c>
      <c r="H12" s="27"/>
      <c r="I12" s="27"/>
      <c r="J12" s="39">
        <v>479801</v>
      </c>
      <c r="K12" s="39"/>
      <c r="L12" s="39"/>
      <c r="M12" s="27"/>
      <c r="N12" s="44">
        <f>K12+L12+M12</f>
        <v>0</v>
      </c>
      <c r="O12" s="44"/>
      <c r="P12" s="39">
        <v>100368</v>
      </c>
      <c r="Q12" s="44">
        <f>H12+I12+J12+N12+O12+P12</f>
        <v>580169</v>
      </c>
      <c r="R12" s="4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>
        <f>SUM(Q12:BF12)+F12+G12</f>
        <v>1119866</v>
      </c>
    </row>
    <row r="13" spans="1:59" ht="15" customHeight="1">
      <c r="A13" s="9" t="s">
        <v>6</v>
      </c>
      <c r="B13" s="1" t="s">
        <v>0</v>
      </c>
      <c r="C13" s="19">
        <v>0</v>
      </c>
      <c r="D13" s="34">
        <v>17204000000</v>
      </c>
      <c r="E13" s="27" t="s">
        <v>13</v>
      </c>
      <c r="F13" s="27"/>
      <c r="G13" s="39">
        <v>23465</v>
      </c>
      <c r="H13" s="27"/>
      <c r="I13" s="27"/>
      <c r="J13" s="39"/>
      <c r="K13" s="39"/>
      <c r="L13" s="39"/>
      <c r="M13" s="27"/>
      <c r="N13" s="44">
        <f>K13+L13+M13</f>
        <v>0</v>
      </c>
      <c r="O13" s="44"/>
      <c r="P13" s="39">
        <v>28676</v>
      </c>
      <c r="Q13" s="44">
        <f>H13+I13+J13+N13+O13+P13</f>
        <v>28676</v>
      </c>
      <c r="R13" s="4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>
        <v>1500000</v>
      </c>
      <c r="BB13" s="39">
        <v>980000</v>
      </c>
      <c r="BC13" s="39">
        <v>600000</v>
      </c>
      <c r="BD13" s="39"/>
      <c r="BE13" s="39"/>
      <c r="BF13" s="39"/>
      <c r="BG13" s="39">
        <f>SUM(Q13:BF13)+F13+G13</f>
        <v>3132141</v>
      </c>
    </row>
    <row r="14" spans="1:59" ht="30">
      <c r="A14" s="12" t="s">
        <v>9</v>
      </c>
      <c r="B14" s="2" t="s">
        <v>0</v>
      </c>
      <c r="C14" s="19">
        <v>0</v>
      </c>
      <c r="D14" s="24"/>
      <c r="E14" s="30" t="s">
        <v>30</v>
      </c>
      <c r="F14" s="40">
        <f>SUM(F10:F13)</f>
        <v>0</v>
      </c>
      <c r="G14" s="40">
        <f aca="true" t="shared" si="0" ref="G14:BG14">SUM(G10:G13)</f>
        <v>2557694</v>
      </c>
      <c r="H14" s="40">
        <f t="shared" si="0"/>
        <v>0</v>
      </c>
      <c r="I14" s="40">
        <f t="shared" si="0"/>
        <v>0</v>
      </c>
      <c r="J14" s="40">
        <f t="shared" si="0"/>
        <v>2435677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726468</v>
      </c>
      <c r="Q14" s="40">
        <f t="shared" si="0"/>
        <v>3162145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t="shared" si="0"/>
        <v>0</v>
      </c>
      <c r="AL14" s="40">
        <f t="shared" si="0"/>
        <v>0</v>
      </c>
      <c r="AM14" s="40">
        <f t="shared" si="0"/>
        <v>0</v>
      </c>
      <c r="AN14" s="40">
        <f t="shared" si="0"/>
        <v>0</v>
      </c>
      <c r="AO14" s="40">
        <f t="shared" si="0"/>
        <v>0</v>
      </c>
      <c r="AP14" s="40">
        <f t="shared" si="0"/>
        <v>0</v>
      </c>
      <c r="AQ14" s="40">
        <f t="shared" si="0"/>
        <v>0</v>
      </c>
      <c r="AR14" s="40">
        <f t="shared" si="0"/>
        <v>0</v>
      </c>
      <c r="AS14" s="40">
        <f t="shared" si="0"/>
        <v>0</v>
      </c>
      <c r="AT14" s="40">
        <f t="shared" si="0"/>
        <v>0</v>
      </c>
      <c r="AU14" s="40">
        <f t="shared" si="0"/>
        <v>0</v>
      </c>
      <c r="AV14" s="40">
        <f t="shared" si="0"/>
        <v>0</v>
      </c>
      <c r="AW14" s="40">
        <f t="shared" si="0"/>
        <v>0</v>
      </c>
      <c r="AX14" s="40">
        <f t="shared" si="0"/>
        <v>0</v>
      </c>
      <c r="AY14" s="40">
        <f t="shared" si="0"/>
        <v>0</v>
      </c>
      <c r="AZ14" s="40">
        <f t="shared" si="0"/>
        <v>0</v>
      </c>
      <c r="BA14" s="40">
        <f t="shared" si="0"/>
        <v>1500000</v>
      </c>
      <c r="BB14" s="40">
        <f t="shared" si="0"/>
        <v>980000</v>
      </c>
      <c r="BC14" s="40">
        <f t="shared" si="0"/>
        <v>600000</v>
      </c>
      <c r="BD14" s="40">
        <f t="shared" si="0"/>
        <v>0</v>
      </c>
      <c r="BE14" s="40">
        <f t="shared" si="0"/>
        <v>0</v>
      </c>
      <c r="BF14" s="40">
        <f t="shared" si="0"/>
        <v>0</v>
      </c>
      <c r="BG14" s="40">
        <f t="shared" si="0"/>
        <v>8799839</v>
      </c>
    </row>
    <row r="15" spans="1:59" ht="15" customHeight="1">
      <c r="A15" s="12"/>
      <c r="B15" s="2"/>
      <c r="C15" s="19"/>
      <c r="D15" s="34" t="s">
        <v>34</v>
      </c>
      <c r="E15" s="27" t="s">
        <v>14</v>
      </c>
      <c r="F15" s="39"/>
      <c r="G15" s="39">
        <v>657022</v>
      </c>
      <c r="H15" s="39">
        <v>39294.92</v>
      </c>
      <c r="I15" s="39"/>
      <c r="J15" s="39">
        <v>3594665.08</v>
      </c>
      <c r="K15" s="39"/>
      <c r="L15" s="39">
        <v>2400000</v>
      </c>
      <c r="M15" s="39"/>
      <c r="N15" s="44">
        <f aca="true" t="shared" si="1" ref="N15:N30">K15+L15+M15</f>
        <v>2400000</v>
      </c>
      <c r="O15" s="44"/>
      <c r="P15" s="39">
        <v>481765</v>
      </c>
      <c r="Q15" s="44">
        <f aca="true" t="shared" si="2" ref="Q15:Q30">H15+I15+J15+N15+O15+P15</f>
        <v>6515725</v>
      </c>
      <c r="R15" s="44"/>
      <c r="S15" s="39"/>
      <c r="T15" s="39"/>
      <c r="U15" s="39">
        <v>500000</v>
      </c>
      <c r="V15" s="39">
        <v>648000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>
        <f aca="true" t="shared" si="3" ref="BG15:BG30">SUM(Q15:BF15)+F15+G15</f>
        <v>8320747</v>
      </c>
    </row>
    <row r="16" spans="1:59" ht="15" customHeight="1">
      <c r="A16" s="12"/>
      <c r="B16" s="2"/>
      <c r="C16" s="19"/>
      <c r="D16" s="34" t="s">
        <v>35</v>
      </c>
      <c r="E16" s="27" t="s">
        <v>15</v>
      </c>
      <c r="F16" s="39"/>
      <c r="G16" s="39">
        <v>516232</v>
      </c>
      <c r="H16" s="39"/>
      <c r="I16" s="39"/>
      <c r="J16" s="39">
        <v>858752</v>
      </c>
      <c r="K16" s="39"/>
      <c r="L16" s="39"/>
      <c r="M16" s="39"/>
      <c r="N16" s="44">
        <f t="shared" si="1"/>
        <v>0</v>
      </c>
      <c r="O16" s="44"/>
      <c r="P16" s="39">
        <v>542942</v>
      </c>
      <c r="Q16" s="44">
        <f t="shared" si="2"/>
        <v>1401694</v>
      </c>
      <c r="R16" s="44"/>
      <c r="S16" s="39"/>
      <c r="T16" s="39"/>
      <c r="U16" s="39"/>
      <c r="V16" s="39"/>
      <c r="W16" s="39">
        <v>1200000</v>
      </c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>
        <f t="shared" si="3"/>
        <v>3117926</v>
      </c>
    </row>
    <row r="17" spans="1:59" ht="15" customHeight="1">
      <c r="A17" s="12"/>
      <c r="B17" s="2"/>
      <c r="C17" s="19"/>
      <c r="D17" s="34" t="s">
        <v>36</v>
      </c>
      <c r="E17" s="27" t="s">
        <v>16</v>
      </c>
      <c r="F17" s="39"/>
      <c r="G17" s="39">
        <v>422371</v>
      </c>
      <c r="H17" s="39"/>
      <c r="I17" s="39"/>
      <c r="J17" s="39">
        <v>100850</v>
      </c>
      <c r="K17" s="39"/>
      <c r="L17" s="39">
        <v>1200000</v>
      </c>
      <c r="M17" s="39">
        <v>744755</v>
      </c>
      <c r="N17" s="44">
        <f t="shared" si="1"/>
        <v>1944755</v>
      </c>
      <c r="O17" s="44"/>
      <c r="P17" s="39">
        <v>175882</v>
      </c>
      <c r="Q17" s="44">
        <f t="shared" si="2"/>
        <v>2221487</v>
      </c>
      <c r="R17" s="44"/>
      <c r="S17" s="39"/>
      <c r="T17" s="39"/>
      <c r="U17" s="39"/>
      <c r="V17" s="39"/>
      <c r="W17" s="39"/>
      <c r="X17" s="39">
        <v>1531500</v>
      </c>
      <c r="Y17" s="39">
        <v>100000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>
        <f t="shared" si="3"/>
        <v>4275358</v>
      </c>
    </row>
    <row r="18" spans="1:59" ht="15" customHeight="1">
      <c r="A18" s="12"/>
      <c r="B18" s="2"/>
      <c r="C18" s="19"/>
      <c r="D18" s="34" t="s">
        <v>37</v>
      </c>
      <c r="E18" s="27" t="s">
        <v>17</v>
      </c>
      <c r="F18" s="39"/>
      <c r="G18" s="39"/>
      <c r="H18" s="39"/>
      <c r="I18" s="39"/>
      <c r="J18" s="39"/>
      <c r="K18" s="39"/>
      <c r="L18" s="39"/>
      <c r="M18" s="39"/>
      <c r="N18" s="44">
        <f t="shared" si="1"/>
        <v>0</v>
      </c>
      <c r="O18" s="44"/>
      <c r="P18" s="39">
        <v>7647</v>
      </c>
      <c r="Q18" s="44">
        <f t="shared" si="2"/>
        <v>7647</v>
      </c>
      <c r="R18" s="4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>
        <f t="shared" si="3"/>
        <v>7647</v>
      </c>
    </row>
    <row r="19" spans="1:59" ht="15" customHeight="1">
      <c r="A19" s="12"/>
      <c r="B19" s="2"/>
      <c r="C19" s="19"/>
      <c r="D19" s="34" t="s">
        <v>38</v>
      </c>
      <c r="E19" s="27" t="s">
        <v>18</v>
      </c>
      <c r="F19" s="39">
        <v>174400</v>
      </c>
      <c r="G19" s="39">
        <v>70395</v>
      </c>
      <c r="H19" s="39"/>
      <c r="I19" s="39"/>
      <c r="J19" s="39"/>
      <c r="K19" s="39"/>
      <c r="L19" s="39"/>
      <c r="M19" s="39">
        <v>744755</v>
      </c>
      <c r="N19" s="44">
        <f t="shared" si="1"/>
        <v>744755</v>
      </c>
      <c r="O19" s="44"/>
      <c r="P19" s="39">
        <v>191177</v>
      </c>
      <c r="Q19" s="44">
        <f t="shared" si="2"/>
        <v>935932</v>
      </c>
      <c r="R19" s="44"/>
      <c r="S19" s="39"/>
      <c r="T19" s="39"/>
      <c r="U19" s="39"/>
      <c r="V19" s="39"/>
      <c r="W19" s="39"/>
      <c r="X19" s="39"/>
      <c r="Y19" s="39"/>
      <c r="Z19" s="39">
        <v>1200000</v>
      </c>
      <c r="AA19" s="39">
        <v>1000000</v>
      </c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>
        <f t="shared" si="3"/>
        <v>3380727</v>
      </c>
    </row>
    <row r="20" spans="1:59" ht="15" customHeight="1">
      <c r="A20" s="12"/>
      <c r="B20" s="2"/>
      <c r="C20" s="19"/>
      <c r="D20" s="34" t="s">
        <v>39</v>
      </c>
      <c r="E20" s="27" t="s">
        <v>19</v>
      </c>
      <c r="F20" s="39"/>
      <c r="G20" s="39">
        <v>422371</v>
      </c>
      <c r="H20" s="39"/>
      <c r="I20" s="39"/>
      <c r="J20" s="39">
        <v>119186</v>
      </c>
      <c r="K20" s="39"/>
      <c r="L20" s="39"/>
      <c r="M20" s="39"/>
      <c r="N20" s="44">
        <f t="shared" si="1"/>
        <v>0</v>
      </c>
      <c r="O20" s="44"/>
      <c r="P20" s="39">
        <v>244706</v>
      </c>
      <c r="Q20" s="44">
        <f t="shared" si="2"/>
        <v>363892</v>
      </c>
      <c r="R20" s="44"/>
      <c r="S20" s="39"/>
      <c r="T20" s="39"/>
      <c r="U20" s="39"/>
      <c r="V20" s="39"/>
      <c r="W20" s="39"/>
      <c r="X20" s="39"/>
      <c r="Y20" s="39"/>
      <c r="Z20" s="39"/>
      <c r="AA20" s="39"/>
      <c r="AB20" s="39">
        <v>1000000</v>
      </c>
      <c r="AC20" s="39">
        <v>281623</v>
      </c>
      <c r="AD20" s="39">
        <v>1500000</v>
      </c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>
        <f t="shared" si="3"/>
        <v>3567886</v>
      </c>
    </row>
    <row r="21" spans="1:59" ht="15" customHeight="1">
      <c r="A21" s="12"/>
      <c r="B21" s="2"/>
      <c r="C21" s="19"/>
      <c r="D21" s="34" t="s">
        <v>40</v>
      </c>
      <c r="E21" s="27" t="s">
        <v>20</v>
      </c>
      <c r="F21" s="39"/>
      <c r="G21" s="39">
        <v>657022</v>
      </c>
      <c r="H21" s="39"/>
      <c r="I21" s="39"/>
      <c r="J21" s="39">
        <v>464521</v>
      </c>
      <c r="K21" s="39"/>
      <c r="L21" s="39"/>
      <c r="M21" s="39"/>
      <c r="N21" s="44">
        <f t="shared" si="1"/>
        <v>0</v>
      </c>
      <c r="O21" s="44"/>
      <c r="P21" s="39">
        <v>229412</v>
      </c>
      <c r="Q21" s="44">
        <f t="shared" si="2"/>
        <v>693933</v>
      </c>
      <c r="R21" s="4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>
        <f t="shared" si="3"/>
        <v>1350955</v>
      </c>
    </row>
    <row r="22" spans="1:59" ht="15" customHeight="1">
      <c r="A22" s="12"/>
      <c r="B22" s="2"/>
      <c r="C22" s="19"/>
      <c r="D22" s="34" t="s">
        <v>41</v>
      </c>
      <c r="E22" s="28" t="s">
        <v>21</v>
      </c>
      <c r="F22" s="39"/>
      <c r="G22" s="39">
        <v>1149788</v>
      </c>
      <c r="H22" s="39"/>
      <c r="I22" s="39"/>
      <c r="J22" s="39">
        <v>134466</v>
      </c>
      <c r="K22" s="39"/>
      <c r="L22" s="39"/>
      <c r="M22" s="39">
        <v>744755</v>
      </c>
      <c r="N22" s="44">
        <f t="shared" si="1"/>
        <v>744755</v>
      </c>
      <c r="O22" s="44"/>
      <c r="P22" s="39">
        <v>282941</v>
      </c>
      <c r="Q22" s="44">
        <f t="shared" si="2"/>
        <v>1162162</v>
      </c>
      <c r="R22" s="4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>
        <v>1450000</v>
      </c>
      <c r="AF22" s="39">
        <v>500000</v>
      </c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>
        <f t="shared" si="3"/>
        <v>4261950</v>
      </c>
    </row>
    <row r="23" spans="1:59" ht="15" customHeight="1">
      <c r="A23" s="12"/>
      <c r="B23" s="2"/>
      <c r="C23" s="19"/>
      <c r="D23" s="34" t="s">
        <v>42</v>
      </c>
      <c r="E23" s="29" t="s">
        <v>22</v>
      </c>
      <c r="F23" s="39"/>
      <c r="G23" s="39">
        <v>797812</v>
      </c>
      <c r="H23" s="39"/>
      <c r="I23" s="39"/>
      <c r="J23" s="39">
        <v>357559</v>
      </c>
      <c r="K23" s="39"/>
      <c r="L23" s="39">
        <v>1200000</v>
      </c>
      <c r="M23" s="39">
        <v>744755</v>
      </c>
      <c r="N23" s="44">
        <f t="shared" si="1"/>
        <v>1944755</v>
      </c>
      <c r="O23" s="44"/>
      <c r="P23" s="39">
        <v>237059</v>
      </c>
      <c r="Q23" s="44">
        <f t="shared" si="2"/>
        <v>2539373</v>
      </c>
      <c r="R23" s="4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>
        <v>600000</v>
      </c>
      <c r="AH23" s="39">
        <v>700000</v>
      </c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>
        <f t="shared" si="3"/>
        <v>4637185</v>
      </c>
    </row>
    <row r="24" spans="1:59" ht="15" customHeight="1">
      <c r="A24" s="12"/>
      <c r="B24" s="2"/>
      <c r="C24" s="19"/>
      <c r="D24" s="34" t="s">
        <v>43</v>
      </c>
      <c r="E24" s="27" t="s">
        <v>23</v>
      </c>
      <c r="F24" s="39"/>
      <c r="G24" s="39">
        <v>164255</v>
      </c>
      <c r="H24" s="39"/>
      <c r="I24" s="39"/>
      <c r="J24" s="39">
        <v>281157</v>
      </c>
      <c r="K24" s="39"/>
      <c r="L24" s="39"/>
      <c r="M24" s="39">
        <v>744755</v>
      </c>
      <c r="N24" s="44">
        <f t="shared" si="1"/>
        <v>744755</v>
      </c>
      <c r="O24" s="44"/>
      <c r="P24" s="39">
        <v>298235</v>
      </c>
      <c r="Q24" s="44">
        <f t="shared" si="2"/>
        <v>1324147</v>
      </c>
      <c r="R24" s="4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>
        <v>482000</v>
      </c>
      <c r="AJ24" s="39">
        <v>225000</v>
      </c>
      <c r="AK24" s="39">
        <v>163000</v>
      </c>
      <c r="AL24" s="39">
        <v>112000</v>
      </c>
      <c r="AM24" s="39">
        <v>1450324</v>
      </c>
      <c r="AN24" s="39">
        <v>300000</v>
      </c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>
        <f t="shared" si="3"/>
        <v>4220726</v>
      </c>
    </row>
    <row r="25" spans="1:59" ht="15" customHeight="1">
      <c r="A25" s="12"/>
      <c r="B25" s="2"/>
      <c r="C25" s="19"/>
      <c r="D25" s="34" t="s">
        <v>44</v>
      </c>
      <c r="E25" s="27" t="s">
        <v>24</v>
      </c>
      <c r="F25" s="39">
        <v>200</v>
      </c>
      <c r="G25" s="39"/>
      <c r="H25" s="39"/>
      <c r="I25" s="39"/>
      <c r="J25" s="39"/>
      <c r="K25" s="39"/>
      <c r="L25" s="39"/>
      <c r="M25" s="39"/>
      <c r="N25" s="44">
        <f t="shared" si="1"/>
        <v>0</v>
      </c>
      <c r="O25" s="44"/>
      <c r="P25" s="39">
        <v>15294</v>
      </c>
      <c r="Q25" s="44">
        <f t="shared" si="2"/>
        <v>15294</v>
      </c>
      <c r="R25" s="4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>
        <f t="shared" si="3"/>
        <v>15494</v>
      </c>
    </row>
    <row r="26" spans="1:59" ht="15" customHeight="1">
      <c r="A26" s="12"/>
      <c r="B26" s="2"/>
      <c r="C26" s="19"/>
      <c r="D26" s="34" t="s">
        <v>45</v>
      </c>
      <c r="E26" s="27" t="s">
        <v>25</v>
      </c>
      <c r="F26" s="39"/>
      <c r="G26" s="39">
        <v>46930</v>
      </c>
      <c r="H26" s="39"/>
      <c r="I26" s="39"/>
      <c r="J26" s="39"/>
      <c r="K26" s="39"/>
      <c r="L26" s="39">
        <v>3600000</v>
      </c>
      <c r="M26" s="39"/>
      <c r="N26" s="44">
        <f t="shared" si="1"/>
        <v>3600000</v>
      </c>
      <c r="O26" s="44"/>
      <c r="P26" s="39">
        <v>168235</v>
      </c>
      <c r="Q26" s="44">
        <f t="shared" si="2"/>
        <v>3768235</v>
      </c>
      <c r="R26" s="4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>
        <v>800000</v>
      </c>
      <c r="AP26" s="39">
        <v>1306437</v>
      </c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>
        <f t="shared" si="3"/>
        <v>5921602</v>
      </c>
    </row>
    <row r="27" spans="1:59" ht="15" customHeight="1">
      <c r="A27" s="12"/>
      <c r="B27" s="2"/>
      <c r="C27" s="19"/>
      <c r="D27" s="34" t="s">
        <v>46</v>
      </c>
      <c r="E27" s="27" t="s">
        <v>26</v>
      </c>
      <c r="F27" s="39"/>
      <c r="G27" s="39">
        <v>46930</v>
      </c>
      <c r="H27" s="39"/>
      <c r="I27" s="39"/>
      <c r="J27" s="39">
        <v>39729</v>
      </c>
      <c r="K27" s="39"/>
      <c r="L27" s="39"/>
      <c r="M27" s="39">
        <v>744755</v>
      </c>
      <c r="N27" s="44">
        <f t="shared" si="1"/>
        <v>744755</v>
      </c>
      <c r="O27" s="44"/>
      <c r="P27" s="39">
        <v>45882</v>
      </c>
      <c r="Q27" s="44">
        <f t="shared" si="2"/>
        <v>830366</v>
      </c>
      <c r="R27" s="4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>
        <v>1000000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>
        <f t="shared" si="3"/>
        <v>1877296</v>
      </c>
    </row>
    <row r="28" spans="1:59" ht="15" customHeight="1">
      <c r="A28" s="12">
        <v>10</v>
      </c>
      <c r="B28" s="2" t="s">
        <v>0</v>
      </c>
      <c r="C28" s="19">
        <v>0</v>
      </c>
      <c r="D28" s="34" t="s">
        <v>47</v>
      </c>
      <c r="E28" s="27" t="s">
        <v>27</v>
      </c>
      <c r="F28" s="39">
        <v>495100</v>
      </c>
      <c r="G28" s="39">
        <v>539697</v>
      </c>
      <c r="H28" s="39"/>
      <c r="I28" s="39"/>
      <c r="J28" s="39">
        <v>1783363</v>
      </c>
      <c r="K28" s="39"/>
      <c r="L28" s="39"/>
      <c r="M28" s="39"/>
      <c r="N28" s="44">
        <f t="shared" si="1"/>
        <v>0</v>
      </c>
      <c r="O28" s="44"/>
      <c r="P28" s="39">
        <v>458824</v>
      </c>
      <c r="Q28" s="44">
        <f t="shared" si="2"/>
        <v>2242187</v>
      </c>
      <c r="R28" s="4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>
        <v>300000</v>
      </c>
      <c r="AS28" s="39">
        <v>400000</v>
      </c>
      <c r="AT28" s="39">
        <v>500000</v>
      </c>
      <c r="AU28" s="39">
        <v>350000</v>
      </c>
      <c r="AV28" s="39">
        <v>175000</v>
      </c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>
        <f t="shared" si="3"/>
        <v>5001984</v>
      </c>
    </row>
    <row r="29" spans="1:59" ht="15" customHeight="1">
      <c r="A29" s="12">
        <v>11</v>
      </c>
      <c r="B29" s="2" t="s">
        <v>0</v>
      </c>
      <c r="C29" s="19">
        <v>0</v>
      </c>
      <c r="D29" s="34" t="s">
        <v>48</v>
      </c>
      <c r="E29" s="27" t="s">
        <v>28</v>
      </c>
      <c r="F29" s="39"/>
      <c r="G29" s="39">
        <v>492766</v>
      </c>
      <c r="H29" s="39"/>
      <c r="I29" s="39"/>
      <c r="J29" s="39">
        <v>201700</v>
      </c>
      <c r="K29" s="39"/>
      <c r="L29" s="39"/>
      <c r="M29" s="39"/>
      <c r="N29" s="44">
        <f t="shared" si="1"/>
        <v>0</v>
      </c>
      <c r="O29" s="44"/>
      <c r="P29" s="39">
        <v>466471</v>
      </c>
      <c r="Q29" s="44">
        <f t="shared" si="2"/>
        <v>668171</v>
      </c>
      <c r="R29" s="4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>
        <v>300000</v>
      </c>
      <c r="AX29" s="39">
        <v>581000</v>
      </c>
      <c r="AY29" s="39"/>
      <c r="AZ29" s="39"/>
      <c r="BA29" s="39"/>
      <c r="BB29" s="39"/>
      <c r="BC29" s="39"/>
      <c r="BD29" s="39"/>
      <c r="BE29" s="39"/>
      <c r="BF29" s="39"/>
      <c r="BG29" s="39">
        <f t="shared" si="3"/>
        <v>2041937</v>
      </c>
    </row>
    <row r="30" spans="1:59" ht="15" customHeight="1">
      <c r="A30" s="12">
        <v>12</v>
      </c>
      <c r="B30" s="2" t="s">
        <v>0</v>
      </c>
      <c r="C30" s="19">
        <v>0</v>
      </c>
      <c r="D30" s="34" t="s">
        <v>49</v>
      </c>
      <c r="E30" s="27" t="s">
        <v>29</v>
      </c>
      <c r="F30" s="39"/>
      <c r="G30" s="39">
        <v>915138</v>
      </c>
      <c r="H30" s="39"/>
      <c r="I30" s="39"/>
      <c r="J30" s="39">
        <v>595931</v>
      </c>
      <c r="K30" s="39"/>
      <c r="L30" s="39">
        <v>1200000</v>
      </c>
      <c r="M30" s="39">
        <v>744755</v>
      </c>
      <c r="N30" s="44">
        <f t="shared" si="1"/>
        <v>1944755</v>
      </c>
      <c r="O30" s="44"/>
      <c r="P30" s="39">
        <v>542942</v>
      </c>
      <c r="Q30" s="44">
        <f t="shared" si="2"/>
        <v>3083628</v>
      </c>
      <c r="R30" s="4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>
        <v>100000</v>
      </c>
      <c r="AZ30" s="39">
        <v>300000</v>
      </c>
      <c r="BA30" s="39"/>
      <c r="BB30" s="39"/>
      <c r="BC30" s="39"/>
      <c r="BD30" s="39"/>
      <c r="BE30" s="39"/>
      <c r="BF30" s="39"/>
      <c r="BG30" s="39">
        <f t="shared" si="3"/>
        <v>4398766</v>
      </c>
    </row>
    <row r="31" spans="1:59" ht="16.5" customHeight="1">
      <c r="A31" s="12"/>
      <c r="B31" s="2"/>
      <c r="C31" s="19"/>
      <c r="D31" s="32"/>
      <c r="E31" s="30" t="s">
        <v>31</v>
      </c>
      <c r="F31" s="40">
        <f>SUM(F15:F30)</f>
        <v>669700</v>
      </c>
      <c r="G31" s="40">
        <f aca="true" t="shared" si="4" ref="G31:BG31">SUM(G15:G30)</f>
        <v>6898729</v>
      </c>
      <c r="H31" s="40">
        <f t="shared" si="4"/>
        <v>39294.92</v>
      </c>
      <c r="I31" s="40">
        <f t="shared" si="4"/>
        <v>0</v>
      </c>
      <c r="J31" s="40">
        <f t="shared" si="4"/>
        <v>8531879.08</v>
      </c>
      <c r="K31" s="40">
        <f t="shared" si="4"/>
        <v>0</v>
      </c>
      <c r="L31" s="40">
        <f t="shared" si="4"/>
        <v>9600000</v>
      </c>
      <c r="M31" s="40">
        <f t="shared" si="4"/>
        <v>5213285</v>
      </c>
      <c r="N31" s="40">
        <f t="shared" si="4"/>
        <v>14813285</v>
      </c>
      <c r="O31" s="40">
        <f t="shared" si="4"/>
        <v>0</v>
      </c>
      <c r="P31" s="40">
        <f t="shared" si="4"/>
        <v>4389414</v>
      </c>
      <c r="Q31" s="40">
        <f t="shared" si="4"/>
        <v>27773873</v>
      </c>
      <c r="R31" s="40">
        <f t="shared" si="4"/>
        <v>0</v>
      </c>
      <c r="S31" s="40">
        <f t="shared" si="4"/>
        <v>0</v>
      </c>
      <c r="T31" s="40">
        <f t="shared" si="4"/>
        <v>0</v>
      </c>
      <c r="U31" s="40">
        <f t="shared" si="4"/>
        <v>500000</v>
      </c>
      <c r="V31" s="40">
        <f t="shared" si="4"/>
        <v>648000</v>
      </c>
      <c r="W31" s="40">
        <f t="shared" si="4"/>
        <v>1200000</v>
      </c>
      <c r="X31" s="40">
        <f t="shared" si="4"/>
        <v>1531500</v>
      </c>
      <c r="Y31" s="40">
        <f t="shared" si="4"/>
        <v>100000</v>
      </c>
      <c r="Z31" s="40">
        <f t="shared" si="4"/>
        <v>1200000</v>
      </c>
      <c r="AA31" s="40">
        <f t="shared" si="4"/>
        <v>1000000</v>
      </c>
      <c r="AB31" s="40">
        <f t="shared" si="4"/>
        <v>1000000</v>
      </c>
      <c r="AC31" s="40">
        <f t="shared" si="4"/>
        <v>281623</v>
      </c>
      <c r="AD31" s="40">
        <f t="shared" si="4"/>
        <v>1500000</v>
      </c>
      <c r="AE31" s="40">
        <f t="shared" si="4"/>
        <v>1450000</v>
      </c>
      <c r="AF31" s="40">
        <f t="shared" si="4"/>
        <v>500000</v>
      </c>
      <c r="AG31" s="40">
        <f t="shared" si="4"/>
        <v>600000</v>
      </c>
      <c r="AH31" s="40">
        <f t="shared" si="4"/>
        <v>700000</v>
      </c>
      <c r="AI31" s="40">
        <f t="shared" si="4"/>
        <v>482000</v>
      </c>
      <c r="AJ31" s="40">
        <f t="shared" si="4"/>
        <v>225000</v>
      </c>
      <c r="AK31" s="40">
        <f t="shared" si="4"/>
        <v>163000</v>
      </c>
      <c r="AL31" s="40">
        <f t="shared" si="4"/>
        <v>112000</v>
      </c>
      <c r="AM31" s="40">
        <f t="shared" si="4"/>
        <v>1450324</v>
      </c>
      <c r="AN31" s="40">
        <f t="shared" si="4"/>
        <v>300000</v>
      </c>
      <c r="AO31" s="40">
        <f t="shared" si="4"/>
        <v>800000</v>
      </c>
      <c r="AP31" s="40">
        <f t="shared" si="4"/>
        <v>1306437</v>
      </c>
      <c r="AQ31" s="40">
        <f t="shared" si="4"/>
        <v>1000000</v>
      </c>
      <c r="AR31" s="40">
        <f t="shared" si="4"/>
        <v>300000</v>
      </c>
      <c r="AS31" s="40">
        <f t="shared" si="4"/>
        <v>400000</v>
      </c>
      <c r="AT31" s="40">
        <f t="shared" si="4"/>
        <v>500000</v>
      </c>
      <c r="AU31" s="40">
        <f t="shared" si="4"/>
        <v>350000</v>
      </c>
      <c r="AV31" s="40">
        <f t="shared" si="4"/>
        <v>175000</v>
      </c>
      <c r="AW31" s="40">
        <f t="shared" si="4"/>
        <v>300000</v>
      </c>
      <c r="AX31" s="40">
        <f t="shared" si="4"/>
        <v>581000</v>
      </c>
      <c r="AY31" s="40">
        <f t="shared" si="4"/>
        <v>100000</v>
      </c>
      <c r="AZ31" s="40">
        <f t="shared" si="4"/>
        <v>300000</v>
      </c>
      <c r="BA31" s="40">
        <f t="shared" si="4"/>
        <v>0</v>
      </c>
      <c r="BB31" s="40">
        <f t="shared" si="4"/>
        <v>0</v>
      </c>
      <c r="BC31" s="40">
        <f t="shared" si="4"/>
        <v>0</v>
      </c>
      <c r="BD31" s="40">
        <f t="shared" si="4"/>
        <v>0</v>
      </c>
      <c r="BE31" s="40">
        <f t="shared" si="4"/>
        <v>0</v>
      </c>
      <c r="BF31" s="40">
        <f t="shared" si="4"/>
        <v>0</v>
      </c>
      <c r="BG31" s="40">
        <f t="shared" si="4"/>
        <v>56398186</v>
      </c>
    </row>
    <row r="32" spans="1:59" ht="15.75">
      <c r="A32" s="12"/>
      <c r="B32" s="2"/>
      <c r="C32" s="19"/>
      <c r="D32" s="37" t="s">
        <v>52</v>
      </c>
      <c r="E32" s="38" t="s">
        <v>59</v>
      </c>
      <c r="F32" s="38"/>
      <c r="G32" s="39">
        <v>23465</v>
      </c>
      <c r="H32" s="38"/>
      <c r="I32" s="38"/>
      <c r="J32" s="38"/>
      <c r="K32" s="39"/>
      <c r="L32" s="39"/>
      <c r="M32" s="39">
        <v>744755</v>
      </c>
      <c r="N32" s="44">
        <f aca="true" t="shared" si="5" ref="N32:N56">K32+L32+M32</f>
        <v>744755</v>
      </c>
      <c r="O32" s="44"/>
      <c r="P32" s="39">
        <v>25809</v>
      </c>
      <c r="Q32" s="46">
        <f aca="true" t="shared" si="6" ref="Q32:Q56">H32+I32+J32+N32+O32+P32</f>
        <v>770564</v>
      </c>
      <c r="R32" s="4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>
        <f aca="true" t="shared" si="7" ref="BG32:BG56">SUM(Q32:BF32)+F32+G32</f>
        <v>794029</v>
      </c>
    </row>
    <row r="33" spans="1:59" ht="15.75">
      <c r="A33" s="12"/>
      <c r="B33" s="2"/>
      <c r="C33" s="19"/>
      <c r="D33" s="37" t="s">
        <v>53</v>
      </c>
      <c r="E33" s="38" t="s">
        <v>60</v>
      </c>
      <c r="F33" s="38"/>
      <c r="G33" s="39">
        <v>164255</v>
      </c>
      <c r="H33" s="38"/>
      <c r="I33" s="38"/>
      <c r="J33" s="39">
        <v>131410</v>
      </c>
      <c r="K33" s="39">
        <v>1200000</v>
      </c>
      <c r="L33" s="39"/>
      <c r="M33" s="38"/>
      <c r="N33" s="44">
        <f t="shared" si="5"/>
        <v>1200000</v>
      </c>
      <c r="O33" s="44"/>
      <c r="P33" s="39">
        <v>34412</v>
      </c>
      <c r="Q33" s="46">
        <f t="shared" si="6"/>
        <v>1365822</v>
      </c>
      <c r="R33" s="4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>
        <f t="shared" si="7"/>
        <v>1530077</v>
      </c>
    </row>
    <row r="34" spans="1:59" ht="15.75">
      <c r="A34" s="11">
        <v>13</v>
      </c>
      <c r="B34" s="2" t="s">
        <v>0</v>
      </c>
      <c r="C34" s="19">
        <v>0</v>
      </c>
      <c r="D34" s="37" t="s">
        <v>54</v>
      </c>
      <c r="E34" s="38" t="s">
        <v>61</v>
      </c>
      <c r="F34" s="38"/>
      <c r="G34" s="39">
        <v>187721</v>
      </c>
      <c r="H34" s="38"/>
      <c r="I34" s="38"/>
      <c r="J34" s="38"/>
      <c r="K34" s="39"/>
      <c r="L34" s="39"/>
      <c r="M34" s="38"/>
      <c r="N34" s="44">
        <f t="shared" si="5"/>
        <v>0</v>
      </c>
      <c r="O34" s="44"/>
      <c r="P34" s="39">
        <v>77427</v>
      </c>
      <c r="Q34" s="46">
        <f t="shared" si="6"/>
        <v>77427</v>
      </c>
      <c r="R34" s="4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>
        <f t="shared" si="7"/>
        <v>265148</v>
      </c>
    </row>
    <row r="35" spans="1:70" s="13" customFormat="1" ht="15.75">
      <c r="A35" s="5"/>
      <c r="B35" s="7"/>
      <c r="C35" s="7"/>
      <c r="D35" s="37" t="s">
        <v>55</v>
      </c>
      <c r="E35" s="38" t="s">
        <v>62</v>
      </c>
      <c r="F35" s="38"/>
      <c r="G35" s="39"/>
      <c r="H35" s="38"/>
      <c r="I35" s="38"/>
      <c r="J35" s="38"/>
      <c r="K35" s="39"/>
      <c r="L35" s="39"/>
      <c r="M35" s="38"/>
      <c r="N35" s="44">
        <f t="shared" si="5"/>
        <v>0</v>
      </c>
      <c r="O35" s="44"/>
      <c r="P35" s="39">
        <v>68824</v>
      </c>
      <c r="Q35" s="46">
        <f t="shared" si="6"/>
        <v>68824</v>
      </c>
      <c r="R35" s="4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>
        <f t="shared" si="7"/>
        <v>68824</v>
      </c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59" ht="15.75">
      <c r="A36" s="8"/>
      <c r="B36" s="14"/>
      <c r="C36" s="14"/>
      <c r="D36" s="37" t="s">
        <v>56</v>
      </c>
      <c r="E36" s="38" t="s">
        <v>63</v>
      </c>
      <c r="F36" s="38"/>
      <c r="G36" s="39">
        <v>46930</v>
      </c>
      <c r="H36" s="39"/>
      <c r="I36" s="39"/>
      <c r="J36" s="39">
        <v>12224</v>
      </c>
      <c r="K36" s="39"/>
      <c r="L36" s="39"/>
      <c r="M36" s="39"/>
      <c r="N36" s="44">
        <f t="shared" si="5"/>
        <v>0</v>
      </c>
      <c r="O36" s="44"/>
      <c r="P36" s="39">
        <v>25809</v>
      </c>
      <c r="Q36" s="46">
        <f t="shared" si="6"/>
        <v>38033</v>
      </c>
      <c r="R36" s="4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>
        <f t="shared" si="7"/>
        <v>84963</v>
      </c>
    </row>
    <row r="37" spans="1:70" s="15" customFormat="1" ht="15.75" customHeight="1">
      <c r="A37" s="16"/>
      <c r="B37" s="17"/>
      <c r="C37" s="17"/>
      <c r="D37" s="37" t="s">
        <v>64</v>
      </c>
      <c r="E37" s="38" t="s">
        <v>65</v>
      </c>
      <c r="F37" s="38"/>
      <c r="G37" s="39">
        <v>164255</v>
      </c>
      <c r="H37" s="39"/>
      <c r="I37" s="39">
        <v>14813.79</v>
      </c>
      <c r="J37" s="39">
        <v>785186.21</v>
      </c>
      <c r="K37" s="39"/>
      <c r="L37" s="39"/>
      <c r="M37" s="39"/>
      <c r="N37" s="44">
        <f t="shared" si="5"/>
        <v>0</v>
      </c>
      <c r="O37" s="44"/>
      <c r="P37" s="39">
        <v>111838</v>
      </c>
      <c r="Q37" s="46">
        <f t="shared" si="6"/>
        <v>911838</v>
      </c>
      <c r="R37" s="4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>
        <f t="shared" si="7"/>
        <v>1076093</v>
      </c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70" s="15" customFormat="1" ht="15.75">
      <c r="A38" s="16"/>
      <c r="B38" s="17"/>
      <c r="C38" s="17"/>
      <c r="D38" s="37" t="s">
        <v>66</v>
      </c>
      <c r="E38" s="38" t="s">
        <v>67</v>
      </c>
      <c r="F38" s="38"/>
      <c r="G38" s="39">
        <v>93860</v>
      </c>
      <c r="H38" s="39"/>
      <c r="I38" s="39"/>
      <c r="J38" s="39">
        <v>21392</v>
      </c>
      <c r="K38" s="39"/>
      <c r="L38" s="39"/>
      <c r="M38" s="39"/>
      <c r="N38" s="44">
        <f t="shared" si="5"/>
        <v>0</v>
      </c>
      <c r="O38" s="44"/>
      <c r="P38" s="39">
        <v>60221</v>
      </c>
      <c r="Q38" s="46">
        <f t="shared" si="6"/>
        <v>81613</v>
      </c>
      <c r="R38" s="4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>
        <f t="shared" si="7"/>
        <v>175473</v>
      </c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s="15" customFormat="1" ht="15" customHeight="1">
      <c r="A39" s="16"/>
      <c r="B39" s="17"/>
      <c r="C39" s="17"/>
      <c r="D39" s="37" t="s">
        <v>68</v>
      </c>
      <c r="E39" s="38" t="s">
        <v>69</v>
      </c>
      <c r="F39" s="38"/>
      <c r="G39" s="39"/>
      <c r="H39" s="39"/>
      <c r="I39" s="39"/>
      <c r="J39" s="39"/>
      <c r="K39" s="39"/>
      <c r="L39" s="39"/>
      <c r="M39" s="39"/>
      <c r="N39" s="44">
        <f t="shared" si="5"/>
        <v>0</v>
      </c>
      <c r="O39" s="44"/>
      <c r="P39" s="39">
        <v>17206</v>
      </c>
      <c r="Q39" s="46">
        <f t="shared" si="6"/>
        <v>17206</v>
      </c>
      <c r="R39" s="4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>
        <f t="shared" si="7"/>
        <v>17206</v>
      </c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s="15" customFormat="1" ht="15" customHeight="1">
      <c r="A40" s="16"/>
      <c r="B40" s="17"/>
      <c r="C40" s="17"/>
      <c r="D40" s="37" t="s">
        <v>70</v>
      </c>
      <c r="E40" s="38" t="s">
        <v>71</v>
      </c>
      <c r="F40" s="38"/>
      <c r="G40" s="39">
        <v>70395</v>
      </c>
      <c r="H40" s="39"/>
      <c r="I40" s="39"/>
      <c r="J40" s="39">
        <v>800000</v>
      </c>
      <c r="K40" s="39"/>
      <c r="L40" s="39"/>
      <c r="M40" s="39"/>
      <c r="N40" s="44">
        <f t="shared" si="5"/>
        <v>0</v>
      </c>
      <c r="O40" s="44"/>
      <c r="P40" s="39">
        <v>51618</v>
      </c>
      <c r="Q40" s="46">
        <f t="shared" si="6"/>
        <v>851618</v>
      </c>
      <c r="R40" s="4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>
        <f t="shared" si="7"/>
        <v>922013</v>
      </c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59" ht="15.75">
      <c r="A41" s="8"/>
      <c r="B41" s="14"/>
      <c r="C41" s="14"/>
      <c r="D41" s="37" t="s">
        <v>72</v>
      </c>
      <c r="E41" s="38" t="s">
        <v>73</v>
      </c>
      <c r="F41" s="38"/>
      <c r="G41" s="39">
        <v>23465</v>
      </c>
      <c r="H41" s="39"/>
      <c r="I41" s="39"/>
      <c r="J41" s="39">
        <v>61121</v>
      </c>
      <c r="K41" s="39"/>
      <c r="L41" s="39"/>
      <c r="M41" s="39"/>
      <c r="N41" s="44">
        <f t="shared" si="5"/>
        <v>0</v>
      </c>
      <c r="O41" s="44"/>
      <c r="P41" s="39">
        <v>51618</v>
      </c>
      <c r="Q41" s="46">
        <f t="shared" si="6"/>
        <v>112739</v>
      </c>
      <c r="R41" s="4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>
        <f t="shared" si="7"/>
        <v>136204</v>
      </c>
    </row>
    <row r="42" spans="1:59" ht="15.75">
      <c r="A42" s="8"/>
      <c r="B42" s="14"/>
      <c r="C42" s="14"/>
      <c r="D42" s="37" t="s">
        <v>74</v>
      </c>
      <c r="E42" s="38" t="s">
        <v>75</v>
      </c>
      <c r="F42" s="38"/>
      <c r="G42" s="39">
        <v>23465</v>
      </c>
      <c r="H42" s="39"/>
      <c r="I42" s="39"/>
      <c r="J42" s="39">
        <v>800000</v>
      </c>
      <c r="K42" s="39"/>
      <c r="L42" s="39"/>
      <c r="M42" s="39">
        <v>744755</v>
      </c>
      <c r="N42" s="44">
        <f t="shared" si="5"/>
        <v>744755</v>
      </c>
      <c r="O42" s="44"/>
      <c r="P42" s="39">
        <v>68824</v>
      </c>
      <c r="Q42" s="46">
        <f t="shared" si="6"/>
        <v>1613579</v>
      </c>
      <c r="R42" s="44"/>
      <c r="S42" s="39"/>
      <c r="T42" s="39">
        <v>100000</v>
      </c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>
        <f t="shared" si="7"/>
        <v>1737044</v>
      </c>
    </row>
    <row r="43" spans="1:59" ht="15.75">
      <c r="A43" s="8"/>
      <c r="B43" s="14"/>
      <c r="C43" s="14"/>
      <c r="D43" s="37" t="s">
        <v>76</v>
      </c>
      <c r="E43" s="38" t="s">
        <v>77</v>
      </c>
      <c r="F43" s="38"/>
      <c r="G43" s="39"/>
      <c r="H43" s="39"/>
      <c r="I43" s="39"/>
      <c r="J43" s="39"/>
      <c r="K43" s="39"/>
      <c r="L43" s="39"/>
      <c r="M43" s="39"/>
      <c r="N43" s="44">
        <f t="shared" si="5"/>
        <v>0</v>
      </c>
      <c r="O43" s="44"/>
      <c r="P43" s="39">
        <v>34412</v>
      </c>
      <c r="Q43" s="46">
        <f t="shared" si="6"/>
        <v>34412</v>
      </c>
      <c r="R43" s="4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>
        <f t="shared" si="7"/>
        <v>34412</v>
      </c>
    </row>
    <row r="44" spans="1:59" ht="15.75">
      <c r="A44" s="8"/>
      <c r="B44" s="14"/>
      <c r="C44" s="14"/>
      <c r="D44" s="37" t="s">
        <v>78</v>
      </c>
      <c r="E44" s="38" t="s">
        <v>79</v>
      </c>
      <c r="F44" s="38"/>
      <c r="G44" s="39"/>
      <c r="H44" s="39"/>
      <c r="I44" s="39"/>
      <c r="J44" s="39"/>
      <c r="K44" s="39"/>
      <c r="L44" s="39"/>
      <c r="M44" s="39"/>
      <c r="N44" s="44">
        <f t="shared" si="5"/>
        <v>0</v>
      </c>
      <c r="O44" s="44"/>
      <c r="P44" s="39">
        <v>34412</v>
      </c>
      <c r="Q44" s="46">
        <f t="shared" si="6"/>
        <v>34412</v>
      </c>
      <c r="R44" s="4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>
        <f t="shared" si="7"/>
        <v>34412</v>
      </c>
    </row>
    <row r="45" spans="1:59" ht="15.75">
      <c r="A45" s="8"/>
      <c r="B45" s="14"/>
      <c r="C45" s="14"/>
      <c r="D45" s="37" t="s">
        <v>80</v>
      </c>
      <c r="E45" s="38" t="s">
        <v>81</v>
      </c>
      <c r="F45" s="38"/>
      <c r="G45" s="39">
        <v>23465</v>
      </c>
      <c r="H45" s="39"/>
      <c r="I45" s="39"/>
      <c r="J45" s="39">
        <v>51953</v>
      </c>
      <c r="K45" s="39"/>
      <c r="L45" s="39"/>
      <c r="M45" s="39">
        <v>744755</v>
      </c>
      <c r="N45" s="44">
        <f t="shared" si="5"/>
        <v>744755</v>
      </c>
      <c r="O45" s="44"/>
      <c r="P45" s="39">
        <v>51618</v>
      </c>
      <c r="Q45" s="46">
        <f t="shared" si="6"/>
        <v>848326</v>
      </c>
      <c r="R45" s="44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>
        <f t="shared" si="7"/>
        <v>871791</v>
      </c>
    </row>
    <row r="46" spans="1:59" ht="15.75">
      <c r="A46" s="8"/>
      <c r="B46" s="14"/>
      <c r="C46" s="14"/>
      <c r="D46" s="37" t="s">
        <v>87</v>
      </c>
      <c r="E46" s="38" t="s">
        <v>84</v>
      </c>
      <c r="F46" s="38"/>
      <c r="G46" s="39">
        <v>23465</v>
      </c>
      <c r="H46" s="39"/>
      <c r="I46" s="39"/>
      <c r="J46" s="39">
        <v>1667233</v>
      </c>
      <c r="K46" s="39">
        <v>1956900</v>
      </c>
      <c r="L46" s="39"/>
      <c r="M46" s="39">
        <v>443100</v>
      </c>
      <c r="N46" s="44">
        <f t="shared" si="5"/>
        <v>2400000</v>
      </c>
      <c r="O46" s="44"/>
      <c r="P46" s="39">
        <v>137647</v>
      </c>
      <c r="Q46" s="46">
        <f t="shared" si="6"/>
        <v>4204880</v>
      </c>
      <c r="R46" s="44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>
        <f t="shared" si="7"/>
        <v>4228345</v>
      </c>
    </row>
    <row r="47" spans="1:59" ht="15.75" customHeight="1">
      <c r="A47" s="8"/>
      <c r="B47" s="14"/>
      <c r="C47" s="14"/>
      <c r="D47" s="37" t="s">
        <v>88</v>
      </c>
      <c r="E47" s="38" t="s">
        <v>85</v>
      </c>
      <c r="F47" s="38"/>
      <c r="G47" s="39"/>
      <c r="H47" s="39"/>
      <c r="I47" s="39"/>
      <c r="J47" s="39">
        <v>800000</v>
      </c>
      <c r="K47" s="39"/>
      <c r="L47" s="39"/>
      <c r="M47" s="39">
        <v>1200000</v>
      </c>
      <c r="N47" s="44">
        <f t="shared" si="5"/>
        <v>1200000</v>
      </c>
      <c r="O47" s="44"/>
      <c r="P47" s="39">
        <v>34412</v>
      </c>
      <c r="Q47" s="46">
        <f t="shared" si="6"/>
        <v>2034412</v>
      </c>
      <c r="R47" s="44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>
        <f t="shared" si="7"/>
        <v>2034412</v>
      </c>
    </row>
    <row r="48" spans="1:59" ht="15" customHeight="1">
      <c r="A48" s="8"/>
      <c r="B48" s="14"/>
      <c r="C48" s="14"/>
      <c r="D48" s="37" t="s">
        <v>86</v>
      </c>
      <c r="E48" s="38" t="s">
        <v>82</v>
      </c>
      <c r="F48" s="38"/>
      <c r="G48" s="39"/>
      <c r="H48" s="39"/>
      <c r="I48" s="39"/>
      <c r="J48" s="39"/>
      <c r="K48" s="39"/>
      <c r="L48" s="39"/>
      <c r="M48" s="39"/>
      <c r="N48" s="44">
        <f t="shared" si="5"/>
        <v>0</v>
      </c>
      <c r="O48" s="44"/>
      <c r="P48" s="39">
        <v>51618</v>
      </c>
      <c r="Q48" s="46">
        <f t="shared" si="6"/>
        <v>51618</v>
      </c>
      <c r="R48" s="44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>
        <v>700000</v>
      </c>
      <c r="BF48" s="39">
        <v>500000</v>
      </c>
      <c r="BG48" s="39">
        <f t="shared" si="7"/>
        <v>1251618</v>
      </c>
    </row>
    <row r="49" spans="1:59" ht="15.75">
      <c r="A49" s="8"/>
      <c r="B49" s="14"/>
      <c r="C49" s="14"/>
      <c r="D49" s="37" t="s">
        <v>89</v>
      </c>
      <c r="E49" s="38" t="s">
        <v>83</v>
      </c>
      <c r="F49" s="38"/>
      <c r="G49" s="39">
        <v>23465</v>
      </c>
      <c r="H49" s="39"/>
      <c r="I49" s="39"/>
      <c r="J49" s="39">
        <v>85570</v>
      </c>
      <c r="K49" s="39"/>
      <c r="L49" s="39"/>
      <c r="M49" s="39">
        <v>1200000</v>
      </c>
      <c r="N49" s="44">
        <f t="shared" si="5"/>
        <v>1200000</v>
      </c>
      <c r="O49" s="44"/>
      <c r="P49" s="39">
        <v>60221</v>
      </c>
      <c r="Q49" s="46">
        <f t="shared" si="6"/>
        <v>1345791</v>
      </c>
      <c r="R49" s="44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>
        <f t="shared" si="7"/>
        <v>1369256</v>
      </c>
    </row>
    <row r="50" spans="1:59" ht="15.75">
      <c r="A50" s="8"/>
      <c r="B50" s="14"/>
      <c r="C50" s="14"/>
      <c r="D50" s="37" t="s">
        <v>91</v>
      </c>
      <c r="E50" s="38" t="s">
        <v>98</v>
      </c>
      <c r="F50" s="38"/>
      <c r="G50" s="39">
        <v>140790</v>
      </c>
      <c r="H50" s="39"/>
      <c r="I50" s="39"/>
      <c r="J50" s="39"/>
      <c r="K50" s="39"/>
      <c r="L50" s="39"/>
      <c r="M50" s="39">
        <v>744750</v>
      </c>
      <c r="N50" s="44">
        <f t="shared" si="5"/>
        <v>744750</v>
      </c>
      <c r="O50" s="44"/>
      <c r="P50" s="39">
        <v>51618</v>
      </c>
      <c r="Q50" s="46">
        <f t="shared" si="6"/>
        <v>796368</v>
      </c>
      <c r="R50" s="44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>
        <f t="shared" si="7"/>
        <v>937158</v>
      </c>
    </row>
    <row r="51" spans="1:59" ht="15.75">
      <c r="A51" s="8"/>
      <c r="B51" s="14"/>
      <c r="C51" s="14"/>
      <c r="D51" s="37" t="s">
        <v>92</v>
      </c>
      <c r="E51" s="38" t="s">
        <v>99</v>
      </c>
      <c r="F51" s="38"/>
      <c r="G51" s="39">
        <v>23465</v>
      </c>
      <c r="H51" s="39"/>
      <c r="I51" s="39"/>
      <c r="J51" s="39"/>
      <c r="K51" s="39"/>
      <c r="L51" s="39"/>
      <c r="M51" s="39"/>
      <c r="N51" s="44">
        <f t="shared" si="5"/>
        <v>0</v>
      </c>
      <c r="O51" s="44"/>
      <c r="P51" s="39">
        <v>25809</v>
      </c>
      <c r="Q51" s="46">
        <f t="shared" si="6"/>
        <v>25809</v>
      </c>
      <c r="R51" s="44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>
        <f t="shared" si="7"/>
        <v>49274</v>
      </c>
    </row>
    <row r="52" spans="1:59" ht="15.75">
      <c r="A52" s="8"/>
      <c r="B52" s="14"/>
      <c r="C52" s="14"/>
      <c r="D52" s="37" t="s">
        <v>93</v>
      </c>
      <c r="E52" s="38" t="s">
        <v>100</v>
      </c>
      <c r="F52" s="38"/>
      <c r="G52" s="39"/>
      <c r="H52" s="39"/>
      <c r="I52" s="39"/>
      <c r="J52" s="39"/>
      <c r="K52" s="39"/>
      <c r="L52" s="39"/>
      <c r="M52" s="39"/>
      <c r="N52" s="44">
        <f t="shared" si="5"/>
        <v>0</v>
      </c>
      <c r="O52" s="44"/>
      <c r="P52" s="39">
        <v>34412</v>
      </c>
      <c r="Q52" s="46">
        <f t="shared" si="6"/>
        <v>34412</v>
      </c>
      <c r="R52" s="44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>
        <f t="shared" si="7"/>
        <v>34412</v>
      </c>
    </row>
    <row r="53" spans="1:59" ht="15.75">
      <c r="A53" s="8"/>
      <c r="B53" s="14"/>
      <c r="C53" s="14"/>
      <c r="D53" s="37" t="s">
        <v>94</v>
      </c>
      <c r="E53" s="38" t="s">
        <v>101</v>
      </c>
      <c r="F53" s="38"/>
      <c r="G53" s="39">
        <v>23465</v>
      </c>
      <c r="H53" s="39"/>
      <c r="I53" s="39"/>
      <c r="J53" s="39">
        <v>88626</v>
      </c>
      <c r="K53" s="39"/>
      <c r="L53" s="39"/>
      <c r="M53" s="39"/>
      <c r="N53" s="44">
        <f t="shared" si="5"/>
        <v>0</v>
      </c>
      <c r="O53" s="44"/>
      <c r="P53" s="39">
        <v>68824</v>
      </c>
      <c r="Q53" s="46">
        <f t="shared" si="6"/>
        <v>157450</v>
      </c>
      <c r="R53" s="44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>
        <f t="shared" si="7"/>
        <v>180915</v>
      </c>
    </row>
    <row r="54" spans="1:59" ht="15.75">
      <c r="A54" s="8"/>
      <c r="B54" s="14"/>
      <c r="C54" s="14"/>
      <c r="D54" s="37" t="s">
        <v>95</v>
      </c>
      <c r="E54" s="38" t="s">
        <v>102</v>
      </c>
      <c r="F54" s="38"/>
      <c r="G54" s="39">
        <v>211186</v>
      </c>
      <c r="H54" s="39"/>
      <c r="I54" s="39"/>
      <c r="J54" s="39">
        <v>58065</v>
      </c>
      <c r="K54" s="39"/>
      <c r="L54" s="39"/>
      <c r="M54" s="39">
        <v>1200000</v>
      </c>
      <c r="N54" s="44">
        <f t="shared" si="5"/>
        <v>1200000</v>
      </c>
      <c r="O54" s="44"/>
      <c r="P54" s="39">
        <v>77427</v>
      </c>
      <c r="Q54" s="46">
        <f t="shared" si="6"/>
        <v>1335492</v>
      </c>
      <c r="R54" s="44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>
        <f t="shared" si="7"/>
        <v>1546678</v>
      </c>
    </row>
    <row r="55" spans="1:59" ht="30">
      <c r="A55" s="8"/>
      <c r="B55" s="14"/>
      <c r="C55" s="14"/>
      <c r="D55" s="37" t="s">
        <v>96</v>
      </c>
      <c r="E55" s="38" t="s">
        <v>103</v>
      </c>
      <c r="F55" s="38"/>
      <c r="G55" s="39"/>
      <c r="H55" s="39"/>
      <c r="I55" s="39"/>
      <c r="J55" s="39">
        <v>61121</v>
      </c>
      <c r="K55" s="39"/>
      <c r="L55" s="39"/>
      <c r="M55" s="38"/>
      <c r="N55" s="44">
        <f t="shared" si="5"/>
        <v>0</v>
      </c>
      <c r="O55" s="44"/>
      <c r="P55" s="39">
        <v>86029</v>
      </c>
      <c r="Q55" s="46">
        <f t="shared" si="6"/>
        <v>147150</v>
      </c>
      <c r="R55" s="44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>
        <v>500000</v>
      </c>
      <c r="BE55" s="39"/>
      <c r="BF55" s="39"/>
      <c r="BG55" s="39">
        <f t="shared" si="7"/>
        <v>647150</v>
      </c>
    </row>
    <row r="56" spans="1:59" ht="30">
      <c r="A56" s="8"/>
      <c r="B56" s="14"/>
      <c r="C56" s="14"/>
      <c r="D56" s="37" t="s">
        <v>97</v>
      </c>
      <c r="E56" s="38" t="s">
        <v>104</v>
      </c>
      <c r="F56" s="38"/>
      <c r="G56" s="39">
        <v>23465</v>
      </c>
      <c r="H56" s="39"/>
      <c r="I56" s="39"/>
      <c r="J56" s="39">
        <v>800000</v>
      </c>
      <c r="K56" s="39"/>
      <c r="L56" s="39"/>
      <c r="M56" s="38"/>
      <c r="N56" s="44">
        <f t="shared" si="5"/>
        <v>0</v>
      </c>
      <c r="O56" s="44"/>
      <c r="P56" s="39">
        <v>51618</v>
      </c>
      <c r="Q56" s="46">
        <f t="shared" si="6"/>
        <v>851618</v>
      </c>
      <c r="R56" s="44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>
        <f t="shared" si="7"/>
        <v>875083</v>
      </c>
    </row>
    <row r="57" spans="1:59" ht="15" customHeight="1">
      <c r="A57" s="8"/>
      <c r="B57" s="14"/>
      <c r="C57" s="14"/>
      <c r="D57" s="37"/>
      <c r="E57" s="30" t="s">
        <v>57</v>
      </c>
      <c r="F57" s="40">
        <f>SUM(F32:F56)</f>
        <v>0</v>
      </c>
      <c r="G57" s="40">
        <f aca="true" t="shared" si="8" ref="G57:BG57">SUM(G32:G56)</f>
        <v>1290577</v>
      </c>
      <c r="H57" s="40">
        <f t="shared" si="8"/>
        <v>0</v>
      </c>
      <c r="I57" s="40">
        <f t="shared" si="8"/>
        <v>14813.79</v>
      </c>
      <c r="J57" s="40">
        <f t="shared" si="8"/>
        <v>6223901.21</v>
      </c>
      <c r="K57" s="40">
        <f t="shared" si="8"/>
        <v>3156900</v>
      </c>
      <c r="L57" s="40">
        <f t="shared" si="8"/>
        <v>0</v>
      </c>
      <c r="M57" s="40">
        <f t="shared" si="8"/>
        <v>7022115</v>
      </c>
      <c r="N57" s="40">
        <f t="shared" si="8"/>
        <v>10179015</v>
      </c>
      <c r="O57" s="40">
        <f t="shared" si="8"/>
        <v>0</v>
      </c>
      <c r="P57" s="40">
        <f t="shared" si="8"/>
        <v>1393683</v>
      </c>
      <c r="Q57" s="40">
        <f t="shared" si="8"/>
        <v>17811413</v>
      </c>
      <c r="R57" s="40">
        <f t="shared" si="8"/>
        <v>0</v>
      </c>
      <c r="S57" s="40">
        <f t="shared" si="8"/>
        <v>0</v>
      </c>
      <c r="T57" s="40">
        <f t="shared" si="8"/>
        <v>100000</v>
      </c>
      <c r="U57" s="40">
        <f t="shared" si="8"/>
        <v>0</v>
      </c>
      <c r="V57" s="40">
        <f t="shared" si="8"/>
        <v>0</v>
      </c>
      <c r="W57" s="40">
        <f t="shared" si="8"/>
        <v>0</v>
      </c>
      <c r="X57" s="40">
        <f t="shared" si="8"/>
        <v>0</v>
      </c>
      <c r="Y57" s="40">
        <f t="shared" si="8"/>
        <v>0</v>
      </c>
      <c r="Z57" s="40">
        <f t="shared" si="8"/>
        <v>0</v>
      </c>
      <c r="AA57" s="40">
        <f t="shared" si="8"/>
        <v>0</v>
      </c>
      <c r="AB57" s="40">
        <f t="shared" si="8"/>
        <v>0</v>
      </c>
      <c r="AC57" s="40">
        <f t="shared" si="8"/>
        <v>0</v>
      </c>
      <c r="AD57" s="40">
        <f t="shared" si="8"/>
        <v>0</v>
      </c>
      <c r="AE57" s="40">
        <f t="shared" si="8"/>
        <v>0</v>
      </c>
      <c r="AF57" s="40">
        <f t="shared" si="8"/>
        <v>0</v>
      </c>
      <c r="AG57" s="40">
        <f t="shared" si="8"/>
        <v>0</v>
      </c>
      <c r="AH57" s="40">
        <f t="shared" si="8"/>
        <v>0</v>
      </c>
      <c r="AI57" s="40">
        <f t="shared" si="8"/>
        <v>0</v>
      </c>
      <c r="AJ57" s="40">
        <f t="shared" si="8"/>
        <v>0</v>
      </c>
      <c r="AK57" s="40">
        <f t="shared" si="8"/>
        <v>0</v>
      </c>
      <c r="AL57" s="40">
        <f t="shared" si="8"/>
        <v>0</v>
      </c>
      <c r="AM57" s="40">
        <f t="shared" si="8"/>
        <v>0</v>
      </c>
      <c r="AN57" s="40">
        <f t="shared" si="8"/>
        <v>0</v>
      </c>
      <c r="AO57" s="40">
        <f t="shared" si="8"/>
        <v>0</v>
      </c>
      <c r="AP57" s="40">
        <f t="shared" si="8"/>
        <v>0</v>
      </c>
      <c r="AQ57" s="40">
        <f t="shared" si="8"/>
        <v>0</v>
      </c>
      <c r="AR57" s="40">
        <f t="shared" si="8"/>
        <v>0</v>
      </c>
      <c r="AS57" s="40">
        <f t="shared" si="8"/>
        <v>0</v>
      </c>
      <c r="AT57" s="40">
        <f t="shared" si="8"/>
        <v>0</v>
      </c>
      <c r="AU57" s="40">
        <f t="shared" si="8"/>
        <v>0</v>
      </c>
      <c r="AV57" s="40">
        <f t="shared" si="8"/>
        <v>0</v>
      </c>
      <c r="AW57" s="40">
        <f t="shared" si="8"/>
        <v>0</v>
      </c>
      <c r="AX57" s="40">
        <f t="shared" si="8"/>
        <v>0</v>
      </c>
      <c r="AY57" s="40">
        <f t="shared" si="8"/>
        <v>0</v>
      </c>
      <c r="AZ57" s="40">
        <f t="shared" si="8"/>
        <v>0</v>
      </c>
      <c r="BA57" s="40">
        <f t="shared" si="8"/>
        <v>0</v>
      </c>
      <c r="BB57" s="40">
        <f t="shared" si="8"/>
        <v>0</v>
      </c>
      <c r="BC57" s="40">
        <f t="shared" si="8"/>
        <v>0</v>
      </c>
      <c r="BD57" s="40">
        <f t="shared" si="8"/>
        <v>500000</v>
      </c>
      <c r="BE57" s="40">
        <f t="shared" si="8"/>
        <v>700000</v>
      </c>
      <c r="BF57" s="40">
        <f t="shared" si="8"/>
        <v>500000</v>
      </c>
      <c r="BG57" s="40">
        <f t="shared" si="8"/>
        <v>20901990</v>
      </c>
    </row>
    <row r="58" spans="1:59" ht="32.25" customHeight="1">
      <c r="A58" s="8"/>
      <c r="B58" s="14"/>
      <c r="C58" s="14"/>
      <c r="D58" s="37"/>
      <c r="E58" s="30" t="s">
        <v>58</v>
      </c>
      <c r="F58" s="40">
        <f>F57+F31+F14</f>
        <v>669700</v>
      </c>
      <c r="G58" s="40">
        <f aca="true" t="shared" si="9" ref="G58:BG58">G57+G31+G14</f>
        <v>10747000</v>
      </c>
      <c r="H58" s="40">
        <f t="shared" si="9"/>
        <v>39294.92</v>
      </c>
      <c r="I58" s="40">
        <f t="shared" si="9"/>
        <v>14813.79</v>
      </c>
      <c r="J58" s="40">
        <f t="shared" si="9"/>
        <v>17191457.29</v>
      </c>
      <c r="K58" s="40">
        <f t="shared" si="9"/>
        <v>3156900</v>
      </c>
      <c r="L58" s="40">
        <f t="shared" si="9"/>
        <v>9600000</v>
      </c>
      <c r="M58" s="40">
        <f t="shared" si="9"/>
        <v>12235400</v>
      </c>
      <c r="N58" s="40">
        <f t="shared" si="9"/>
        <v>24992300</v>
      </c>
      <c r="O58" s="40">
        <f t="shared" si="9"/>
        <v>0</v>
      </c>
      <c r="P58" s="40">
        <f t="shared" si="9"/>
        <v>6509565</v>
      </c>
      <c r="Q58" s="40">
        <f t="shared" si="9"/>
        <v>48747431</v>
      </c>
      <c r="R58" s="40">
        <f t="shared" si="9"/>
        <v>0</v>
      </c>
      <c r="S58" s="40">
        <f t="shared" si="9"/>
        <v>0</v>
      </c>
      <c r="T58" s="40">
        <f t="shared" si="9"/>
        <v>100000</v>
      </c>
      <c r="U58" s="40">
        <f t="shared" si="9"/>
        <v>500000</v>
      </c>
      <c r="V58" s="40">
        <f t="shared" si="9"/>
        <v>648000</v>
      </c>
      <c r="W58" s="40">
        <f t="shared" si="9"/>
        <v>1200000</v>
      </c>
      <c r="X58" s="40">
        <f t="shared" si="9"/>
        <v>1531500</v>
      </c>
      <c r="Y58" s="40">
        <f t="shared" si="9"/>
        <v>100000</v>
      </c>
      <c r="Z58" s="40">
        <f t="shared" si="9"/>
        <v>1200000</v>
      </c>
      <c r="AA58" s="40">
        <f t="shared" si="9"/>
        <v>1000000</v>
      </c>
      <c r="AB58" s="40">
        <f t="shared" si="9"/>
        <v>1000000</v>
      </c>
      <c r="AC58" s="40">
        <f t="shared" si="9"/>
        <v>281623</v>
      </c>
      <c r="AD58" s="40">
        <f t="shared" si="9"/>
        <v>1500000</v>
      </c>
      <c r="AE58" s="40">
        <f t="shared" si="9"/>
        <v>1450000</v>
      </c>
      <c r="AF58" s="40">
        <f t="shared" si="9"/>
        <v>500000</v>
      </c>
      <c r="AG58" s="40">
        <f t="shared" si="9"/>
        <v>600000</v>
      </c>
      <c r="AH58" s="40">
        <f t="shared" si="9"/>
        <v>700000</v>
      </c>
      <c r="AI58" s="40">
        <f t="shared" si="9"/>
        <v>482000</v>
      </c>
      <c r="AJ58" s="40">
        <f t="shared" si="9"/>
        <v>225000</v>
      </c>
      <c r="AK58" s="40">
        <f t="shared" si="9"/>
        <v>163000</v>
      </c>
      <c r="AL58" s="40">
        <f t="shared" si="9"/>
        <v>112000</v>
      </c>
      <c r="AM58" s="40">
        <f t="shared" si="9"/>
        <v>1450324</v>
      </c>
      <c r="AN58" s="40">
        <f t="shared" si="9"/>
        <v>300000</v>
      </c>
      <c r="AO58" s="40">
        <f t="shared" si="9"/>
        <v>800000</v>
      </c>
      <c r="AP58" s="40">
        <f t="shared" si="9"/>
        <v>1306437</v>
      </c>
      <c r="AQ58" s="40">
        <f t="shared" si="9"/>
        <v>1000000</v>
      </c>
      <c r="AR58" s="40">
        <f t="shared" si="9"/>
        <v>300000</v>
      </c>
      <c r="AS58" s="40">
        <f t="shared" si="9"/>
        <v>400000</v>
      </c>
      <c r="AT58" s="40">
        <f t="shared" si="9"/>
        <v>500000</v>
      </c>
      <c r="AU58" s="40">
        <f t="shared" si="9"/>
        <v>350000</v>
      </c>
      <c r="AV58" s="40">
        <f t="shared" si="9"/>
        <v>175000</v>
      </c>
      <c r="AW58" s="40">
        <f t="shared" si="9"/>
        <v>300000</v>
      </c>
      <c r="AX58" s="40">
        <f t="shared" si="9"/>
        <v>581000</v>
      </c>
      <c r="AY58" s="40">
        <f t="shared" si="9"/>
        <v>100000</v>
      </c>
      <c r="AZ58" s="40">
        <f t="shared" si="9"/>
        <v>300000</v>
      </c>
      <c r="BA58" s="40">
        <f t="shared" si="9"/>
        <v>1500000</v>
      </c>
      <c r="BB58" s="40">
        <f t="shared" si="9"/>
        <v>980000</v>
      </c>
      <c r="BC58" s="40">
        <f t="shared" si="9"/>
        <v>600000</v>
      </c>
      <c r="BD58" s="40">
        <f t="shared" si="9"/>
        <v>500000</v>
      </c>
      <c r="BE58" s="40">
        <f t="shared" si="9"/>
        <v>700000</v>
      </c>
      <c r="BF58" s="40">
        <f t="shared" si="9"/>
        <v>500000</v>
      </c>
      <c r="BG58" s="40">
        <f t="shared" si="9"/>
        <v>86100015</v>
      </c>
    </row>
    <row r="59" spans="1:59" ht="15.75">
      <c r="A59" s="8"/>
      <c r="B59" s="14"/>
      <c r="C59" s="14"/>
      <c r="D59" s="34">
        <v>17100000000</v>
      </c>
      <c r="E59" s="31" t="s">
        <v>32</v>
      </c>
      <c r="F59" s="31"/>
      <c r="G59" s="39">
        <v>4156200</v>
      </c>
      <c r="H59" s="31"/>
      <c r="I59" s="31"/>
      <c r="J59" s="31"/>
      <c r="K59" s="31"/>
      <c r="L59" s="44">
        <v>3836600</v>
      </c>
      <c r="M59" s="31"/>
      <c r="N59" s="44">
        <f>K59+L59+M59</f>
        <v>3836600</v>
      </c>
      <c r="O59" s="44">
        <v>1600000</v>
      </c>
      <c r="P59" s="31"/>
      <c r="Q59" s="46">
        <f>H59+I59+J59+N59+O59+P59</f>
        <v>5436600</v>
      </c>
      <c r="R59" s="44">
        <v>32722000</v>
      </c>
      <c r="S59" s="39">
        <v>10000000</v>
      </c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>
        <f>SUM(Q59:BF59)+F59+G59</f>
        <v>52314800</v>
      </c>
    </row>
    <row r="60" spans="1:59" ht="14.25" customHeight="1">
      <c r="A60" s="8"/>
      <c r="B60" s="14"/>
      <c r="C60" s="14"/>
      <c r="D60" s="37"/>
      <c r="E60" s="25" t="s">
        <v>33</v>
      </c>
      <c r="F60" s="40">
        <f aca="true" t="shared" si="10" ref="F60:BG60">F58+F59</f>
        <v>669700</v>
      </c>
      <c r="G60" s="40">
        <f t="shared" si="10"/>
        <v>14903200</v>
      </c>
      <c r="H60" s="40">
        <f t="shared" si="10"/>
        <v>39294.92</v>
      </c>
      <c r="I60" s="40">
        <f t="shared" si="10"/>
        <v>14813.79</v>
      </c>
      <c r="J60" s="40">
        <f t="shared" si="10"/>
        <v>17191457.29</v>
      </c>
      <c r="K60" s="40">
        <f t="shared" si="10"/>
        <v>3156900</v>
      </c>
      <c r="L60" s="40">
        <f t="shared" si="10"/>
        <v>13436600</v>
      </c>
      <c r="M60" s="40">
        <f>M58+M59</f>
        <v>12235400</v>
      </c>
      <c r="N60" s="40">
        <f t="shared" si="10"/>
        <v>28828900</v>
      </c>
      <c r="O60" s="40">
        <f t="shared" si="10"/>
        <v>1600000</v>
      </c>
      <c r="P60" s="40">
        <f t="shared" si="10"/>
        <v>6509565</v>
      </c>
      <c r="Q60" s="40">
        <f t="shared" si="10"/>
        <v>54184031</v>
      </c>
      <c r="R60" s="40">
        <f t="shared" si="10"/>
        <v>32722000</v>
      </c>
      <c r="S60" s="40">
        <f t="shared" si="10"/>
        <v>10000000</v>
      </c>
      <c r="T60" s="40">
        <f t="shared" si="10"/>
        <v>100000</v>
      </c>
      <c r="U60" s="40">
        <f t="shared" si="10"/>
        <v>500000</v>
      </c>
      <c r="V60" s="40">
        <f t="shared" si="10"/>
        <v>648000</v>
      </c>
      <c r="W60" s="40">
        <f t="shared" si="10"/>
        <v>1200000</v>
      </c>
      <c r="X60" s="40">
        <f t="shared" si="10"/>
        <v>1531500</v>
      </c>
      <c r="Y60" s="40">
        <f t="shared" si="10"/>
        <v>100000</v>
      </c>
      <c r="Z60" s="40">
        <f t="shared" si="10"/>
        <v>1200000</v>
      </c>
      <c r="AA60" s="40">
        <f t="shared" si="10"/>
        <v>1000000</v>
      </c>
      <c r="AB60" s="40">
        <f t="shared" si="10"/>
        <v>1000000</v>
      </c>
      <c r="AC60" s="40">
        <f t="shared" si="10"/>
        <v>281623</v>
      </c>
      <c r="AD60" s="40">
        <f t="shared" si="10"/>
        <v>1500000</v>
      </c>
      <c r="AE60" s="40">
        <f t="shared" si="10"/>
        <v>1450000</v>
      </c>
      <c r="AF60" s="40">
        <f t="shared" si="10"/>
        <v>500000</v>
      </c>
      <c r="AG60" s="40">
        <f t="shared" si="10"/>
        <v>600000</v>
      </c>
      <c r="AH60" s="40">
        <f t="shared" si="10"/>
        <v>700000</v>
      </c>
      <c r="AI60" s="40">
        <f t="shared" si="10"/>
        <v>482000</v>
      </c>
      <c r="AJ60" s="40">
        <f t="shared" si="10"/>
        <v>225000</v>
      </c>
      <c r="AK60" s="40">
        <f t="shared" si="10"/>
        <v>163000</v>
      </c>
      <c r="AL60" s="40">
        <f t="shared" si="10"/>
        <v>112000</v>
      </c>
      <c r="AM60" s="40">
        <f t="shared" si="10"/>
        <v>1450324</v>
      </c>
      <c r="AN60" s="40">
        <f t="shared" si="10"/>
        <v>300000</v>
      </c>
      <c r="AO60" s="40">
        <f t="shared" si="10"/>
        <v>800000</v>
      </c>
      <c r="AP60" s="40">
        <f t="shared" si="10"/>
        <v>1306437</v>
      </c>
      <c r="AQ60" s="40">
        <f t="shared" si="10"/>
        <v>1000000</v>
      </c>
      <c r="AR60" s="40">
        <f t="shared" si="10"/>
        <v>300000</v>
      </c>
      <c r="AS60" s="40">
        <f t="shared" si="10"/>
        <v>400000</v>
      </c>
      <c r="AT60" s="40">
        <f t="shared" si="10"/>
        <v>500000</v>
      </c>
      <c r="AU60" s="40">
        <f t="shared" si="10"/>
        <v>350000</v>
      </c>
      <c r="AV60" s="40">
        <f t="shared" si="10"/>
        <v>175000</v>
      </c>
      <c r="AW60" s="40">
        <f t="shared" si="10"/>
        <v>300000</v>
      </c>
      <c r="AX60" s="40">
        <f t="shared" si="10"/>
        <v>581000</v>
      </c>
      <c r="AY60" s="40">
        <f t="shared" si="10"/>
        <v>100000</v>
      </c>
      <c r="AZ60" s="40">
        <f t="shared" si="10"/>
        <v>300000</v>
      </c>
      <c r="BA60" s="40">
        <f t="shared" si="10"/>
        <v>1500000</v>
      </c>
      <c r="BB60" s="40">
        <f t="shared" si="10"/>
        <v>980000</v>
      </c>
      <c r="BC60" s="40">
        <f t="shared" si="10"/>
        <v>600000</v>
      </c>
      <c r="BD60" s="40">
        <f t="shared" si="10"/>
        <v>500000</v>
      </c>
      <c r="BE60" s="40">
        <f t="shared" si="10"/>
        <v>700000</v>
      </c>
      <c r="BF60" s="40">
        <f t="shared" si="10"/>
        <v>500000</v>
      </c>
      <c r="BG60" s="40">
        <f t="shared" si="10"/>
        <v>138414815</v>
      </c>
    </row>
    <row r="61" spans="1:12" ht="12.75">
      <c r="A61" s="8"/>
      <c r="B61" s="14"/>
      <c r="C61" s="14"/>
      <c r="J61" s="42"/>
      <c r="K61" s="42"/>
      <c r="L61" s="42"/>
    </row>
    <row r="62" spans="1:59" ht="234.75" customHeight="1">
      <c r="A62" s="8"/>
      <c r="B62" s="14"/>
      <c r="C62" s="14"/>
      <c r="AX62" s="41" t="s">
        <v>106</v>
      </c>
      <c r="BG62" s="41" t="s">
        <v>107</v>
      </c>
    </row>
    <row r="63" spans="1:3" ht="12.75">
      <c r="A63" s="8"/>
      <c r="B63" s="14"/>
      <c r="C63" s="14"/>
    </row>
    <row r="64" spans="1:3" ht="12.75">
      <c r="A64" s="8"/>
      <c r="B64" s="14"/>
      <c r="C64" s="14"/>
    </row>
    <row r="65" spans="1:3" ht="12.75">
      <c r="A65" s="8"/>
      <c r="B65" s="14"/>
      <c r="C65" s="14"/>
    </row>
    <row r="66" spans="1:3" ht="12.75">
      <c r="A66" s="8"/>
      <c r="B66" s="14"/>
      <c r="C66" s="14"/>
    </row>
    <row r="67" spans="1:3" ht="12.75">
      <c r="A67" s="8"/>
      <c r="B67" s="14"/>
      <c r="C67" s="14"/>
    </row>
    <row r="68" spans="1:3" ht="12.75">
      <c r="A68" s="8"/>
      <c r="B68" s="14"/>
      <c r="C68" s="14"/>
    </row>
    <row r="69" ht="44.25" customHeight="1">
      <c r="A69" s="8"/>
    </row>
    <row r="70" ht="12.75">
      <c r="A70" s="8"/>
    </row>
    <row r="71" ht="12.75">
      <c r="A71" s="8"/>
    </row>
    <row r="72" ht="16.5" thickBot="1">
      <c r="C72" s="18"/>
    </row>
    <row r="82" ht="45.75" customHeight="1"/>
  </sheetData>
  <sheetProtection/>
  <mergeCells count="73">
    <mergeCell ref="I1:J1"/>
    <mergeCell ref="R5:R8"/>
    <mergeCell ref="AN4:AW4"/>
    <mergeCell ref="S4:AC4"/>
    <mergeCell ref="S5:AC5"/>
    <mergeCell ref="S6:AC6"/>
    <mergeCell ref="AD5:AM5"/>
    <mergeCell ref="AD6:AM6"/>
    <mergeCell ref="AD4:AM4"/>
    <mergeCell ref="AN5:AW5"/>
    <mergeCell ref="BG4:BG8"/>
    <mergeCell ref="H7:H8"/>
    <mergeCell ref="AX5:BF5"/>
    <mergeCell ref="S7:S8"/>
    <mergeCell ref="T7:T8"/>
    <mergeCell ref="U7:U8"/>
    <mergeCell ref="V7:V8"/>
    <mergeCell ref="AF7:AF8"/>
    <mergeCell ref="AG7:AG8"/>
    <mergeCell ref="AH7:AH8"/>
    <mergeCell ref="AN6:AW6"/>
    <mergeCell ref="D4:D8"/>
    <mergeCell ref="E4:E8"/>
    <mergeCell ref="X7:X8"/>
    <mergeCell ref="Y7:Y8"/>
    <mergeCell ref="Z7:Z8"/>
    <mergeCell ref="W7:W8"/>
    <mergeCell ref="AD7:AD8"/>
    <mergeCell ref="AE7:AE8"/>
    <mergeCell ref="AM7:AM8"/>
    <mergeCell ref="AL7:AL8"/>
    <mergeCell ref="AA7:AA8"/>
    <mergeCell ref="AB7:AB8"/>
    <mergeCell ref="AC7:AC8"/>
    <mergeCell ref="AV7:AV8"/>
    <mergeCell ref="AS7:AS8"/>
    <mergeCell ref="AI7:AI8"/>
    <mergeCell ref="AJ7:AJ8"/>
    <mergeCell ref="AK7:AK8"/>
    <mergeCell ref="AW7:AW8"/>
    <mergeCell ref="AT7:AT8"/>
    <mergeCell ref="AU7:AU8"/>
    <mergeCell ref="AX7:AX8"/>
    <mergeCell ref="AY7:AY8"/>
    <mergeCell ref="AN7:AN8"/>
    <mergeCell ref="AO7:AO8"/>
    <mergeCell ref="AP7:AP8"/>
    <mergeCell ref="AQ7:AQ8"/>
    <mergeCell ref="AR7:AR8"/>
    <mergeCell ref="BF7:BF8"/>
    <mergeCell ref="AZ7:AZ8"/>
    <mergeCell ref="BA7:BA8"/>
    <mergeCell ref="BB7:BB8"/>
    <mergeCell ref="BC7:BC8"/>
    <mergeCell ref="BD7:BD8"/>
    <mergeCell ref="BE7:BE8"/>
    <mergeCell ref="H5:J5"/>
    <mergeCell ref="K5:Q5"/>
    <mergeCell ref="H6:J6"/>
    <mergeCell ref="K6:P6"/>
    <mergeCell ref="Q7:Q8"/>
    <mergeCell ref="J7:J8"/>
    <mergeCell ref="I7:I8"/>
    <mergeCell ref="AX4:BF4"/>
    <mergeCell ref="K7:N7"/>
    <mergeCell ref="AX6:BF6"/>
    <mergeCell ref="F2:J2"/>
    <mergeCell ref="F4:J4"/>
    <mergeCell ref="K4:Q4"/>
    <mergeCell ref="G5:G8"/>
    <mergeCell ref="P7:P8"/>
    <mergeCell ref="O7:O8"/>
    <mergeCell ref="F5:F8"/>
  </mergeCells>
  <printOptions horizontalCentered="1"/>
  <pageMargins left="0.1968503937007874" right="0" top="0.3937007874015748" bottom="0.3937007874015748" header="0.2362204724409449" footer="0.1968503937007874"/>
  <pageSetup fitToHeight="0" horizontalDpi="600" verticalDpi="600" orientation="landscape" paperSize="9" scale="5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Піддубна Наталія Іванівна</cp:lastModifiedBy>
  <cp:lastPrinted>2018-03-20T09:07:33Z</cp:lastPrinted>
  <dcterms:created xsi:type="dcterms:W3CDTF">2014-01-17T10:52:16Z</dcterms:created>
  <dcterms:modified xsi:type="dcterms:W3CDTF">2018-03-20T10:19:55Z</dcterms:modified>
  <cp:category/>
  <cp:version/>
  <cp:contentType/>
  <cp:contentStatus/>
</cp:coreProperties>
</file>